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filesv.izumozaki.town.izumozaki.niigata.jp\ファイルサーバ\建設課\003_上下水道係\01上下水道共通\経営状況調査（経営安定化計画・高資本費対策基礎数値）\経営比較分析表\R6\R7.2.103修正\"/>
    </mc:Choice>
  </mc:AlternateContent>
  <xr:revisionPtr revIDLastSave="0" documentId="13_ncr:1_{E319D271-DEFF-4043-80E6-1F751B8250EA}" xr6:coauthVersionLast="47" xr6:coauthVersionMax="47" xr10:uidLastSave="{00000000-0000-0000-0000-000000000000}"/>
  <workbookProtection workbookAlgorithmName="SHA-512" workbookHashValue="OQe6WJvqW2HX4s3avh4IwfXDBIBpvw3CFLe44d3z7TjK+BuUht8Jh6tBGS9Hia2fIac8A5AYkb8EBJw/6kPs2w==" workbookSaltValue="idG4fzYa3JkSP0sG9O6s9A=="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AT10" i="4"/>
  <c r="AL10" i="4"/>
  <c r="I10" i="4"/>
</calcChain>
</file>

<file path=xl/sharedStrings.xml><?xml version="1.0" encoding="utf-8"?>
<sst xmlns="http://schemas.openxmlformats.org/spreadsheetml/2006/main" count="247" uniqueCount="117">
  <si>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</si>
  <si>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</si>
  <si>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</si>
  <si>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</si>
  <si>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</si>
  <si>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</si>
  <si>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</si>
  <si>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</si>
  <si>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</si>
  <si>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</si>
  <si>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</si>
  <si>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</si>
  <si>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</si>
  <si>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</si>
  <si>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</si>
  <si>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</si>
  <si>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</si>
  <si>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</si>
  <si>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</si>
  <si>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</si>
  <si>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</si>
  <si>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</si>
  <si>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</si>
  <si>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</si>
  <si>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</si>
  <si>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</si>
  <si>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</si>
  <si>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</si>
  <si>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</si>
  <si>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</si>
  <si>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</si>
  <si>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</si>
  <si>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</si>
  <si>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</si>
  <si>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</si>
  <si>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</si>
  <si>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</si>
  <si>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</si>
  <si>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</si>
  <si>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</si>
  <si>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</si>
  <si>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</si>
  <si>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</si>
  <si>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</si>
  <si>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</si>
  <si>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</si>
  <si>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</si>
  <si>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</si>
  <si>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</si>
  <si>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</si>
  <si>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</si>
  <si>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</si>
  <si>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</si>
  <si>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</si>
  <si>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</si>
  <si>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</si>
  <si>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</si>
  <si>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</si>
  <si>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</si>
  <si>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</si>
  <si>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</si>
  <si>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</si>
  <si>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</si>
  <si>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</si>
  <si>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</si>
  <si>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</si>
  <si>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</si>
  <si>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</si>
  <si>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</si>
  <si>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</si>
  <si>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</si>
  <si>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</si>
  <si>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</si>
  <si>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</si>
  <si>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</si>
  <si>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</si>
  <si>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</si>
  <si>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</si>
  <si>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</si>
  <si>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</si>
  <si>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</si>
  <si>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</si>
  <si>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</si>
  <si>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</si>
  <si>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</si>
  <si>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</si>
  <si>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</si>
  <si>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</si>
  <si>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</si>
  <si>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</si>
  <si>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</si>
  <si>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</si>
  <si>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</si>
  <si>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</si>
  <si>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</si>
  <si>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</si>
  <si>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出雲崎町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</si>
  <si>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</si>
  <si>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</si>
  <si>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</si>
  <si>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</si>
  <si>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</si>
  <si>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</si>
  <si>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</si>
  <si>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</si>
  <si>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</si>
  <si>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</si>
  <si>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</si>
  <si>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</si>
  <si>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</si>
  <si>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</si>
  <si>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</si>
  <si>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</si>
  <si>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</si>
  <si>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xml:space="preserve"> ①収益的収支比率は本事業を運営していくための総費用と起債償還が使用料収入と繰入金で賄えているかを示す指標、⑤経費回収率は使用料で回収すべき経費をどの程度賄えているかを示す指標、⑥汚水処理原価は汚水処理1ｍ3あたりに要した経費です。いずれの指標においても、改善傾向ですが、さらなる維持管理費等の経費削減に努めます。
 ④企業債残高対事業規模比率は使用料収入に対する起債残高の規模を示しています。現時点では更新投資の緊急性も低いため堅調な推移が見込まれます。
 ⑦施設利用率は一日に対応可能な施設処理能力対する平均処理水量の割合です。今後も人口減少に伴う処理水量の減少が懸念材料となります。
 ⑧水洗化率は現在処理区域内人口のうち、実際に水洗便所を設置している人口の割合です。本比率は高く、良好な状態です。</t>
    <rPh sb="128" eb="132">
      <t>カイゼンケイコウ</t>
    </rPh>
    <phoneticPr fontId="4"/>
  </si>
  <si>
    <t xml:space="preserve"> 古い施設は20年以上経過しておりますが、消耗部品の交換等を行っており、保守点検において老朽化を懸念する事象は報告されていません。また、過去の災害時にも施設の適切な保全及び入替が行われています。このため、現時点において更新投資の緊急性は低いと考えられます。</t>
    <phoneticPr fontId="4"/>
  </si>
  <si>
    <t xml:space="preserve"> 使用料水準は近隣の事業所に比べ高額であり、水洗化率も高く今後の大幅な収入増加は見込めないことから、保守点検による施設の延命化を図り、経費縮減に努めます。
 上記方針を戦略的に実施するため今後10年間の経営戦略を平成29年1月に策定しました。令和6年4月1日から地方公営企業会計へ移行しており、令和7年度に改めて経営戦略の見直しを行います。</t>
    <rPh sb="126" eb="127">
      <t>ガツ</t>
    </rPh>
    <rPh sb="128" eb="129">
      <t>ニチ</t>
    </rPh>
    <rPh sb="137" eb="139">
      <t>カイケイ</t>
    </rPh>
    <rPh sb="147" eb="149">
      <t>レイワ</t>
    </rPh>
    <rPh sb="150" eb="152">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</si>
</sst>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1F-4C68-911B-E19C7984923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41F-4C68-911B-E19C7984923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46.93</c:v>
                </c:pt>
                <c:pt idx="1">
                  <c:v>50.85</c:v>
                </c:pt>
                <c:pt idx="2">
                  <c:v>47.16</c:v>
                </c:pt>
                <c:pt idx="3">
                  <c:v>52.63</c:v>
                </c:pt>
                <c:pt idx="4">
                  <c:v>46.75</c:v>
                </c:pt>
              </c:numCache>
            </c:numRef>
          </c:val>
          <c:extLst>
            <c:ext xmlns:c16="http://schemas.microsoft.com/office/drawing/2014/chart" uri="{C3380CC4-5D6E-409C-BE32-E72D297353CC}">
              <c16:uniqueId val="{00000000-C9DA-44BE-B598-9DBE51C330A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59.64</c:v>
                </c:pt>
                <c:pt idx="1">
                  <c:v>58.19</c:v>
                </c:pt>
                <c:pt idx="2">
                  <c:v>56.52</c:v>
                </c:pt>
                <c:pt idx="3">
                  <c:v>88.45</c:v>
                </c:pt>
                <c:pt idx="4">
                  <c:v>54.08</c:v>
                </c:pt>
              </c:numCache>
            </c:numRef>
          </c:val>
          <c:smooth val="0"/>
          <c:extLst>
            <c:ext xmlns:c16="http://schemas.microsoft.com/office/drawing/2014/chart" uri="{C3380CC4-5D6E-409C-BE32-E72D297353CC}">
              <c16:uniqueId val="{00000001-C9DA-44BE-B598-9DBE51C330A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96.15</c:v>
                </c:pt>
                <c:pt idx="1">
                  <c:v>96.08</c:v>
                </c:pt>
                <c:pt idx="2">
                  <c:v>96.32</c:v>
                </c:pt>
                <c:pt idx="3">
                  <c:v>96.18</c:v>
                </c:pt>
                <c:pt idx="4">
                  <c:v>96</c:v>
                </c:pt>
              </c:numCache>
            </c:numRef>
          </c:val>
          <c:extLst>
            <c:ext xmlns:c16="http://schemas.microsoft.com/office/drawing/2014/chart" uri="{C3380CC4-5D6E-409C-BE32-E72D297353CC}">
              <c16:uniqueId val="{00000000-253F-4299-B6FD-702D3A47E31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90.63</c:v>
                </c:pt>
                <c:pt idx="1">
                  <c:v>87.8</c:v>
                </c:pt>
                <c:pt idx="2">
                  <c:v>88.43</c:v>
                </c:pt>
                <c:pt idx="3">
                  <c:v>90.34</c:v>
                </c:pt>
                <c:pt idx="4">
                  <c:v>90.57</c:v>
                </c:pt>
              </c:numCache>
            </c:numRef>
          </c:val>
          <c:smooth val="0"/>
          <c:extLst>
            <c:ext xmlns:c16="http://schemas.microsoft.com/office/drawing/2014/chart" uri="{C3380CC4-5D6E-409C-BE32-E72D297353CC}">
              <c16:uniqueId val="{00000001-253F-4299-B6FD-702D3A47E31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87.87</c:v>
                </c:pt>
                <c:pt idx="1">
                  <c:v>83.26</c:v>
                </c:pt>
                <c:pt idx="2">
                  <c:v>80.680000000000007</c:v>
                </c:pt>
                <c:pt idx="3">
                  <c:v>80.12</c:v>
                </c:pt>
                <c:pt idx="4">
                  <c:v>91.41</c:v>
                </c:pt>
              </c:numCache>
            </c:numRef>
          </c:val>
          <c:extLst>
            <c:ext xmlns:c16="http://schemas.microsoft.com/office/drawing/2014/chart" uri="{C3380CC4-5D6E-409C-BE32-E72D297353CC}">
              <c16:uniqueId val="{00000000-CC59-4C5B-AF5C-5DDAD571F4B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59-4C5B-AF5C-5DDAD571F4B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C9-4DCE-86B1-741E0AFAED6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C9-4DCE-86B1-741E0AFAED6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0D-425C-968C-2C1CA082310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0D-425C-968C-2C1CA082310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67-4BFD-B58B-DE97D9D216A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67-4BFD-B58B-DE97D9D216A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8E-40AF-BFB3-E2265AC4CDF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8E-40AF-BFB3-E2265AC4CDF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303.58</c:v>
                </c:pt>
                <c:pt idx="1">
                  <c:v>288.5</c:v>
                </c:pt>
                <c:pt idx="2">
                  <c:v>284.05</c:v>
                </c:pt>
                <c:pt idx="3">
                  <c:v>271.04000000000002</c:v>
                </c:pt>
                <c:pt idx="4">
                  <c:v>306.26</c:v>
                </c:pt>
              </c:numCache>
            </c:numRef>
          </c:val>
          <c:extLst>
            <c:ext xmlns:c16="http://schemas.microsoft.com/office/drawing/2014/chart" uri="{C3380CC4-5D6E-409C-BE32-E72D297353CC}">
              <c16:uniqueId val="{00000000-A559-40D3-8FB2-2511C65E7AB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270.57</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A559-40D3-8FB2-2511C65E7AB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83.34</c:v>
                </c:pt>
                <c:pt idx="1">
                  <c:v>78.22</c:v>
                </c:pt>
                <c:pt idx="2">
                  <c:v>75.97</c:v>
                </c:pt>
                <c:pt idx="3">
                  <c:v>75.33</c:v>
                </c:pt>
                <c:pt idx="4">
                  <c:v>88.59</c:v>
                </c:pt>
              </c:numCache>
            </c:numRef>
          </c:val>
          <c:extLst>
            <c:ext xmlns:c16="http://schemas.microsoft.com/office/drawing/2014/chart" uri="{C3380CC4-5D6E-409C-BE32-E72D297353CC}">
              <c16:uniqueId val="{00000000-9E10-4B51-95C7-F8F96847471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62.5</c:v>
                </c:pt>
                <c:pt idx="1">
                  <c:v>60.59</c:v>
                </c:pt>
                <c:pt idx="2">
                  <c:v>60</c:v>
                </c:pt>
                <c:pt idx="3">
                  <c:v>59.01</c:v>
                </c:pt>
                <c:pt idx="4">
                  <c:v>56.06</c:v>
                </c:pt>
              </c:numCache>
            </c:numRef>
          </c:val>
          <c:smooth val="0"/>
          <c:extLst>
            <c:ext xmlns:c16="http://schemas.microsoft.com/office/drawing/2014/chart" uri="{C3380CC4-5D6E-409C-BE32-E72D297353CC}">
              <c16:uniqueId val="{00000001-9E10-4B51-95C7-F8F96847471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246.59</c:v>
                </c:pt>
                <c:pt idx="1">
                  <c:v>246.94</c:v>
                </c:pt>
                <c:pt idx="2">
                  <c:v>273.26</c:v>
                </c:pt>
                <c:pt idx="3">
                  <c:v>253.76</c:v>
                </c:pt>
                <c:pt idx="4">
                  <c:v>216.77</c:v>
                </c:pt>
              </c:numCache>
            </c:numRef>
          </c:val>
          <c:extLst>
            <c:ext xmlns:c16="http://schemas.microsoft.com/office/drawing/2014/chart" uri="{C3380CC4-5D6E-409C-BE32-E72D297353CC}">
              <c16:uniqueId val="{00000000-D81A-4817-9C04-1341320B827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269.33</c:v>
                </c:pt>
                <c:pt idx="1">
                  <c:v>280.23</c:v>
                </c:pt>
                <c:pt idx="2">
                  <c:v>282.70999999999998</c:v>
                </c:pt>
                <c:pt idx="3">
                  <c:v>291.82</c:v>
                </c:pt>
                <c:pt idx="4">
                  <c:v>304.36</c:v>
                </c:pt>
              </c:numCache>
            </c:numRef>
          </c:val>
          <c:smooth val="0"/>
          <c:extLst>
            <c:ext xmlns:c16="http://schemas.microsoft.com/office/drawing/2014/chart" uri="{C3380CC4-5D6E-409C-BE32-E72D297353CC}">
              <c16:uniqueId val="{00000001-D81A-4817-9C04-1341320B827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Q1" zoomScale="130" zoomScaleNormal="13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新潟県　出雲崎町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特定地域生活排水処理</v>
      </c>
      <c r="Q8" s="64"/>
      <c r="R8" s="64"/>
      <c r="S8" s="64"/>
      <c r="T8" s="64"/>
      <c r="U8" s="64"/>
      <c r="V8" s="64"/>
      <c r="W8" s="64" t="str">
        <f>データ!L6</f>
        <v>K2</v>
      </c>
      <c r="X8" s="64"/>
      <c r="Y8" s="64"/>
      <c r="Z8" s="64"/>
      <c r="AA8" s="64"/>
      <c r="AB8" s="64"/>
      <c r="AC8" s="64"/>
      <c r="AD8" s="65" t="str">
        <f>データ!$M$6</f>
        <v>非設置</v>
      </c>
      <c r="AE8" s="65"/>
      <c r="AF8" s="65"/>
      <c r="AG8" s="65"/>
      <c r="AH8" s="65"/>
      <c r="AI8" s="65"/>
      <c r="AJ8" s="65"/>
      <c r="AK8" s="3"/>
      <c r="AL8" s="45">
        <f>データ!S6</f>
        <v>3996</v>
      </c>
      <c r="AM8" s="45"/>
      <c r="AN8" s="45"/>
      <c r="AO8" s="45"/>
      <c r="AP8" s="45"/>
      <c r="AQ8" s="45"/>
      <c r="AR8" s="45"/>
      <c r="AS8" s="45"/>
      <c r="AT8" s="44">
        <f>データ!T6</f>
        <v>44.41</v>
      </c>
      <c r="AU8" s="44"/>
      <c r="AV8" s="44"/>
      <c r="AW8" s="44"/>
      <c r="AX8" s="44"/>
      <c r="AY8" s="44"/>
      <c r="AZ8" s="44"/>
      <c r="BA8" s="44"/>
      <c r="BB8" s="44">
        <f>データ!U6</f>
        <v>89.98</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8.2200000000000006</v>
      </c>
      <c r="Q10" s="44"/>
      <c r="R10" s="44"/>
      <c r="S10" s="44"/>
      <c r="T10" s="44"/>
      <c r="U10" s="44"/>
      <c r="V10" s="44"/>
      <c r="W10" s="44">
        <f>データ!Q6</f>
        <v>100</v>
      </c>
      <c r="X10" s="44"/>
      <c r="Y10" s="44"/>
      <c r="Z10" s="44"/>
      <c r="AA10" s="44"/>
      <c r="AB10" s="44"/>
      <c r="AC10" s="44"/>
      <c r="AD10" s="45">
        <f>データ!R6</f>
        <v>3740</v>
      </c>
      <c r="AE10" s="45"/>
      <c r="AF10" s="45"/>
      <c r="AG10" s="45"/>
      <c r="AH10" s="45"/>
      <c r="AI10" s="45"/>
      <c r="AJ10" s="45"/>
      <c r="AK10" s="2"/>
      <c r="AL10" s="45">
        <f>データ!V6</f>
        <v>325</v>
      </c>
      <c r="AM10" s="45"/>
      <c r="AN10" s="45"/>
      <c r="AO10" s="45"/>
      <c r="AP10" s="45"/>
      <c r="AQ10" s="45"/>
      <c r="AR10" s="45"/>
      <c r="AS10" s="45"/>
      <c r="AT10" s="44">
        <f>データ!W6</f>
        <v>0.1</v>
      </c>
      <c r="AU10" s="44"/>
      <c r="AV10" s="44"/>
      <c r="AW10" s="44"/>
      <c r="AX10" s="44"/>
      <c r="AY10" s="44"/>
      <c r="AZ10" s="44"/>
      <c r="BA10" s="44"/>
      <c r="BB10" s="44">
        <f>データ!X6</f>
        <v>3250</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【349.83】</v>
      </c>
      <c r="I86" s="12" t="str">
        <f>データ!CA6</f>
        <v>【53.65】</v>
      </c>
      <c r="J86" s="12" t="str">
        <f>データ!CL6</f>
        <v>【307.86】</v>
      </c>
      <c r="K86" s="12" t="str">
        <f>データ!CW6</f>
        <v>【54.61】</v>
      </c>
      <c r="L86" s="12" t="str">
        <f>データ!DH6</f>
        <v>【85.31】</v>
      </c>
      <c r="M86" s="12" t="s">
        <v>43</v>
      </c>
      <c r="N86" s="12" t="s">
        <v>43</v>
      </c>
      <c r="O86" s="12" t="str">
        <f>データ!EO6</f>
        <v>【-】</v>
      </c>
    </row>
  </sheetData>
  <sheetProtection algorithmName="SHA-512" hashValue="1a7DfVDQBi8y36Loxh6OZGZ+oeAflyiZuMzaEwB9zMQ6kFFvReafZfPf5JtLrKduLoJQULiV4OnQ4OnWwpXv6A==" saltValue="G66GRoMgrAYE8jPfr1phy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5"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15">
      <c r="A6" s="14" t="s">
        <v>95</v>
      </c>
      <c r="B6" s="19">
        <f>B7</f>
        <v>2023</v>
      </c>
      <c r="C6" s="19">
        <f t="shared" ref="C6:X6" si="3">C7</f>
        <v>154059</v>
      </c>
      <c r="D6" s="19">
        <f t="shared" si="3"/>
        <v>47</v>
      </c>
      <c r="E6" s="19">
        <f t="shared" si="3"/>
        <v>18</v>
      </c>
      <c r="F6" s="19">
        <f t="shared" si="3"/>
        <v>0</v>
      </c>
      <c r="G6" s="19">
        <f t="shared" si="3"/>
        <v>0</v>
      </c>
      <c r="H6" s="19" t="str">
        <f t="shared" si="3"/>
        <v>新潟県　出雲崎町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8.2200000000000006</v>
      </c>
      <c r="Q6" s="20">
        <f t="shared" si="3"/>
        <v>100</v>
      </c>
      <c r="R6" s="20">
        <f t="shared" si="3"/>
        <v>3740</v>
      </c>
      <c r="S6" s="20">
        <f t="shared" si="3"/>
        <v>3996</v>
      </c>
      <c r="T6" s="20">
        <f t="shared" si="3"/>
        <v>44.41</v>
      </c>
      <c r="U6" s="20">
        <f t="shared" si="3"/>
        <v>89.98</v>
      </c>
      <c r="V6" s="20">
        <f t="shared" si="3"/>
        <v>325</v>
      </c>
      <c r="W6" s="20">
        <f t="shared" si="3"/>
        <v>0.1</v>
      </c>
      <c r="X6" s="20">
        <f t="shared" si="3"/>
        <v>3250</v>
      </c>
      <c r="Y6" s="21">
        <f>IF(Y7="",NA(),Y7)</f>
        <v>87.87</v>
      </c>
      <c r="Z6" s="21">
        <f t="shared" ref="Z6:AH6" si="4">IF(Z7="",NA(),Z7)</f>
        <v>83.26</v>
      </c>
      <c r="AA6" s="21">
        <f t="shared" si="4"/>
        <v>80.680000000000007</v>
      </c>
      <c r="AB6" s="21">
        <f t="shared" si="4"/>
        <v>80.12</v>
      </c>
      <c r="AC6" s="21">
        <f t="shared" si="4"/>
        <v>91.41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303.58</v>
      </c>
      <c r="BG6" s="21">
        <f t="shared" ref="BG6:BO6" si="7">IF(BG7="",NA(),BG7)</f>
        <v>288.5</v>
      </c>
      <c r="BH6" s="21">
        <f t="shared" si="7"/>
        <v>284.05</v>
      </c>
      <c r="BI6" s="21">
        <f t="shared" si="7"/>
        <v>271.04000000000002</v>
      </c>
      <c r="BJ6" s="21">
        <f t="shared" si="7"/>
        <v>306.26</v>
      </c>
      <c r="BK6" s="21">
        <f t="shared" si="7"/>
        <v>270.57</v>
      </c>
      <c r="BL6" s="21">
        <f t="shared" si="7"/>
        <v>294.27</v>
      </c>
      <c r="BM6" s="21">
        <f t="shared" si="7"/>
        <v>294.08999999999997</v>
      </c>
      <c r="BN6" s="21">
        <f t="shared" si="7"/>
        <v>294.08999999999997</v>
      </c>
      <c r="BO6" s="21">
        <f t="shared" si="7"/>
        <v>338.47</v>
      </c>
      <c r="BP6" s="20" t="str">
        <f>IF(BP7="","",IF(BP7="-","【-】","【"&amp;SUBSTITUTE(TEXT(BP7,"#,##0.00"),"-","△")&amp;"】"))</f>
        <v>【349.83】</v>
      </c>
      <c r="BQ6" s="21">
        <f>IF(BQ7="",NA(),BQ7)</f>
        <v>83.34</v>
      </c>
      <c r="BR6" s="21">
        <f t="shared" ref="BR6:BZ6" si="8">IF(BR7="",NA(),BR7)</f>
        <v>78.22</v>
      </c>
      <c r="BS6" s="21">
        <f t="shared" si="8"/>
        <v>75.97</v>
      </c>
      <c r="BT6" s="21">
        <f t="shared" si="8"/>
        <v>75.33</v>
      </c>
      <c r="BU6" s="21">
        <f t="shared" si="8"/>
        <v>88.59</v>
      </c>
      <c r="BV6" s="21">
        <f t="shared" si="8"/>
        <v>62.5</v>
      </c>
      <c r="BW6" s="21">
        <f t="shared" si="8"/>
        <v>60.59</v>
      </c>
      <c r="BX6" s="21">
        <f t="shared" si="8"/>
        <v>60</v>
      </c>
      <c r="BY6" s="21">
        <f t="shared" si="8"/>
        <v>59.01</v>
      </c>
      <c r="BZ6" s="21">
        <f t="shared" si="8"/>
        <v>56.06</v>
      </c>
      <c r="CA6" s="20" t="str">
        <f>IF(CA7="","",IF(CA7="-","【-】","【"&amp;SUBSTITUTE(TEXT(CA7,"#,##0.00"),"-","△")&amp;"】"))</f>
        <v>【53.65】</v>
      </c>
      <c r="CB6" s="21">
        <f>IF(CB7="",NA(),CB7)</f>
        <v>246.59</v>
      </c>
      <c r="CC6" s="21">
        <f t="shared" ref="CC6:CK6" si="9">IF(CC7="",NA(),CC7)</f>
        <v>246.94</v>
      </c>
      <c r="CD6" s="21">
        <f t="shared" si="9"/>
        <v>273.26</v>
      </c>
      <c r="CE6" s="21">
        <f t="shared" si="9"/>
        <v>253.76</v>
      </c>
      <c r="CF6" s="21">
        <f t="shared" si="9"/>
        <v>216.77</v>
      </c>
      <c r="CG6" s="21">
        <f t="shared" si="9"/>
        <v>269.33</v>
      </c>
      <c r="CH6" s="21">
        <f t="shared" si="9"/>
        <v>280.23</v>
      </c>
      <c r="CI6" s="21">
        <f t="shared" si="9"/>
        <v>282.70999999999998</v>
      </c>
      <c r="CJ6" s="21">
        <f t="shared" si="9"/>
        <v>291.82</v>
      </c>
      <c r="CK6" s="21">
        <f t="shared" si="9"/>
        <v>304.36</v>
      </c>
      <c r="CL6" s="20" t="str">
        <f>IF(CL7="","",IF(CL7="-","【-】","【"&amp;SUBSTITUTE(TEXT(CL7,"#,##0.00"),"-","△")&amp;"】"))</f>
        <v>【307.86】</v>
      </c>
      <c r="CM6" s="21">
        <f>IF(CM7="",NA(),CM7)</f>
        <v>46.93</v>
      </c>
      <c r="CN6" s="21">
        <f t="shared" ref="CN6:CV6" si="10">IF(CN7="",NA(),CN7)</f>
        <v>50.85</v>
      </c>
      <c r="CO6" s="21">
        <f t="shared" si="10"/>
        <v>47.16</v>
      </c>
      <c r="CP6" s="21">
        <f t="shared" si="10"/>
        <v>52.63</v>
      </c>
      <c r="CQ6" s="21">
        <f t="shared" si="10"/>
        <v>46.75</v>
      </c>
      <c r="CR6" s="21">
        <f t="shared" si="10"/>
        <v>59.64</v>
      </c>
      <c r="CS6" s="21">
        <f t="shared" si="10"/>
        <v>58.19</v>
      </c>
      <c r="CT6" s="21">
        <f t="shared" si="10"/>
        <v>56.52</v>
      </c>
      <c r="CU6" s="21">
        <f t="shared" si="10"/>
        <v>88.45</v>
      </c>
      <c r="CV6" s="21">
        <f t="shared" si="10"/>
        <v>54.08</v>
      </c>
      <c r="CW6" s="20" t="str">
        <f>IF(CW7="","",IF(CW7="-","【-】","【"&amp;SUBSTITUTE(TEXT(CW7,"#,##0.00"),"-","△")&amp;"】"))</f>
        <v>【54.61】</v>
      </c>
      <c r="CX6" s="21">
        <f>IF(CX7="",NA(),CX7)</f>
        <v>96.15</v>
      </c>
      <c r="CY6" s="21">
        <f t="shared" ref="CY6:DG6" si="11">IF(CY7="",NA(),CY7)</f>
        <v>96.08</v>
      </c>
      <c r="CZ6" s="21">
        <f t="shared" si="11"/>
        <v>96.32</v>
      </c>
      <c r="DA6" s="21">
        <f t="shared" si="11"/>
        <v>96.18</v>
      </c>
      <c r="DB6" s="21">
        <f t="shared" si="11"/>
        <v>96</v>
      </c>
      <c r="DC6" s="21">
        <f t="shared" si="11"/>
        <v>90.63</v>
      </c>
      <c r="DD6" s="21">
        <f t="shared" si="11"/>
        <v>87.8</v>
      </c>
      <c r="DE6" s="21">
        <f t="shared" si="11"/>
        <v>88.43</v>
      </c>
      <c r="DF6" s="21">
        <f t="shared" si="11"/>
        <v>90.34</v>
      </c>
      <c r="DG6" s="21">
        <f t="shared" si="11"/>
        <v>90.57</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154059</v>
      </c>
      <c r="D7" s="23">
        <v>47</v>
      </c>
      <c r="E7" s="23">
        <v>18</v>
      </c>
      <c r="F7" s="23">
        <v>0</v>
      </c>
      <c r="G7" s="23">
        <v>0</v>
      </c>
      <c r="H7" s="23" t="s">
        <v>96</v>
      </c>
      <c r="I7" s="23" t="s">
        <v>97</v>
      </c>
      <c r="J7" s="23" t="s">
        <v>98</v>
      </c>
      <c r="K7" s="23" t="s">
        <v>99</v>
      </c>
      <c r="L7" s="23" t="s">
        <v>100</v>
      </c>
      <c r="M7" s="23" t="s">
        <v>101</v>
      </c>
      <c r="N7" s="24" t="s">
        <v>102</v>
      </c>
      <c r="O7" s="24" t="s">
        <v>103</v>
      </c>
      <c r="P7" s="24">
        <v>8.2200000000000006</v>
      </c>
      <c r="Q7" s="24">
        <v>100</v>
      </c>
      <c r="R7" s="24">
        <v>3740</v>
      </c>
      <c r="S7" s="24">
        <v>3996</v>
      </c>
      <c r="T7" s="24">
        <v>44.41</v>
      </c>
      <c r="U7" s="24">
        <v>89.98</v>
      </c>
      <c r="V7" s="24">
        <v>325</v>
      </c>
      <c r="W7" s="24">
        <v>0.1</v>
      </c>
      <c r="X7" s="24">
        <v>3250</v>
      </c>
      <c r="Y7" s="24">
        <v>87.87</v>
      </c>
      <c r="Z7" s="24">
        <v>83.26</v>
      </c>
      <c r="AA7" s="24">
        <v>80.680000000000007</v>
      </c>
      <c r="AB7" s="24">
        <v>80.12</v>
      </c>
      <c r="AC7" s="24">
        <v>91.41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303.58</v>
      </c>
      <c r="BG7" s="24">
        <v>288.5</v>
      </c>
      <c r="BH7" s="24">
        <v>284.05</v>
      </c>
      <c r="BI7" s="24">
        <v>271.04000000000002</v>
      </c>
      <c r="BJ7" s="24">
        <v>306.26</v>
      </c>
      <c r="BK7" s="24">
        <v>270.57</v>
      </c>
      <c r="BL7" s="24">
        <v>294.27</v>
      </c>
      <c r="BM7" s="24">
        <v>294.08999999999997</v>
      </c>
      <c r="BN7" s="24">
        <v>294.08999999999997</v>
      </c>
      <c r="BO7" s="24">
        <v>338.47</v>
      </c>
      <c r="BP7" s="24">
        <v>349.83</v>
      </c>
      <c r="BQ7" s="24">
        <v>83.34</v>
      </c>
      <c r="BR7" s="24">
        <v>78.22</v>
      </c>
      <c r="BS7" s="24">
        <v>75.97</v>
      </c>
      <c r="BT7" s="24">
        <v>75.33</v>
      </c>
      <c r="BU7" s="24">
        <v>88.59</v>
      </c>
      <c r="BV7" s="24">
        <v>62.5</v>
      </c>
      <c r="BW7" s="24">
        <v>60.59</v>
      </c>
      <c r="BX7" s="24">
        <v>60</v>
      </c>
      <c r="BY7" s="24">
        <v>59.01</v>
      </c>
      <c r="BZ7" s="24">
        <v>56.06</v>
      </c>
      <c r="CA7" s="24">
        <v>53.65</v>
      </c>
      <c r="CB7" s="24">
        <v>246.59</v>
      </c>
      <c r="CC7" s="24">
        <v>246.94</v>
      </c>
      <c r="CD7" s="24">
        <v>273.26</v>
      </c>
      <c r="CE7" s="24">
        <v>253.76</v>
      </c>
      <c r="CF7" s="24">
        <v>216.77</v>
      </c>
      <c r="CG7" s="24">
        <v>269.33</v>
      </c>
      <c r="CH7" s="24">
        <v>280.23</v>
      </c>
      <c r="CI7" s="24">
        <v>282.70999999999998</v>
      </c>
      <c r="CJ7" s="24">
        <v>291.82</v>
      </c>
      <c r="CK7" s="24">
        <v>304.36</v>
      </c>
      <c r="CL7" s="24">
        <v>307.86</v>
      </c>
      <c r="CM7" s="24">
        <v>46.93</v>
      </c>
      <c r="CN7" s="24">
        <v>50.85</v>
      </c>
      <c r="CO7" s="24">
        <v>47.16</v>
      </c>
      <c r="CP7" s="24">
        <v>52.63</v>
      </c>
      <c r="CQ7" s="24">
        <v>46.75</v>
      </c>
      <c r="CR7" s="24">
        <v>59.64</v>
      </c>
      <c r="CS7" s="24">
        <v>58.19</v>
      </c>
      <c r="CT7" s="24">
        <v>56.52</v>
      </c>
      <c r="CU7" s="24">
        <v>88.45</v>
      </c>
      <c r="CV7" s="24">
        <v>54.08</v>
      </c>
      <c r="CW7" s="24">
        <v>54.61</v>
      </c>
      <c r="CX7" s="24">
        <v>96.15</v>
      </c>
      <c r="CY7" s="24">
        <v>96.08</v>
      </c>
      <c r="CZ7" s="24">
        <v>96.32</v>
      </c>
      <c r="DA7" s="24">
        <v>96.18</v>
      </c>
      <c r="DB7" s="24">
        <v>96</v>
      </c>
      <c r="DC7" s="24">
        <v>90.63</v>
      </c>
      <c r="DD7" s="24">
        <v>87.8</v>
      </c>
      <c r="DE7" s="24">
        <v>88.43</v>
      </c>
      <c r="DF7" s="24">
        <v>90.34</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102</v>
      </c>
      <c r="EF7" s="24" t="s">
        <v>102</v>
      </c>
      <c r="EG7" s="24" t="s">
        <v>102</v>
      </c>
      <c r="EH7" s="24" t="s">
        <v>102</v>
      </c>
      <c r="EI7" s="24" t="s">
        <v>102</v>
      </c>
      <c r="EJ7" s="24" t="s">
        <v>102</v>
      </c>
      <c r="EK7" s="24" t="s">
        <v>102</v>
      </c>
      <c r="EL7" s="24" t="s">
        <v>102</v>
      </c>
      <c r="EM7" s="24" t="s">
        <v>102</v>
      </c>
      <c r="EN7" s="24" t="s">
        <v>102</v>
      </c>
      <c r="EO7" s="24" t="s">
        <v>102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109</v>
      </c>
    </row>
    <row r="12" spans="1:145" x14ac:dyDescent="0.15">
      <c r="B12">
        <v>1</v>
      </c>
      <c r="C12">
        <v>1</v>
      </c>
      <c r="D12">
        <v>2</v>
      </c>
      <c r="E12">
        <v>3</v>
      </c>
      <c r="F12">
        <v>4</v>
      </c>
      <c r="G12" t="s">
        <v>110</v>
      </c>
    </row>
    <row r="13" spans="1:145" x14ac:dyDescent="0.15">
      <c r="B13" t="s">
        <v>111</v>
      </c>
      <c r="C13" t="s">
        <v>112</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村越　一雄</cp:lastModifiedBy>
  <cp:lastPrinted>2025-02-13T06:19:36Z</cp:lastPrinted>
  <dcterms:modified xsi:type="dcterms:W3CDTF">2025-02-14T01:26:27Z</dcterms:modified>
</cp:coreProperties>
</file>