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filesv.izumozaki.town.izumozaki.niigata.jp\ファイルサーバ\建設課\003_上下水道係\01上下水道共通\経営状況調査（経営安定化計画・高資本費対策基礎数値）\経営比較分析表\R6\R7.2.103修正\"/>
    </mc:Choice>
  </mc:AlternateContent>
  <xr:revisionPtr revIDLastSave="0" documentId="13_ncr:1_{273017D1-0858-4497-AB63-E53351E76140}" xr6:coauthVersionLast="47" xr6:coauthVersionMax="47" xr10:uidLastSave="{00000000-0000-0000-0000-000000000000}"/>
  <workbookProtection workbookAlgorithmName="SHA-512" workbookHashValue="L3Xf+C3Vxx8pL3Ko+Bel8Q4N1WBCbLqFHCF8XFmwRcOty3mYc2Zh8rMS9WGnQB//YCuikUNFQVnRXkdZUHlcaw==" workbookSaltValue="wQL0A46PxqPH+J0ccULgVQ=="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BB10" i="4"/>
  <c r="AT10" i="4"/>
  <c r="AL10" i="4"/>
  <c r="P10" i="4"/>
  <c r="B10" i="4"/>
  <c r="AD8" i="4"/>
  <c r="W8" i="4"/>
  <c r="P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<sst xmlns="http://schemas.openxmlformats.org/spreadsheetml/2006/main" count="233" uniqueCount="118">
  <si>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</si>
  <si>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</si>
  <si>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</si>
  <si>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</si>
  <si>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</si>
  <si>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</si>
  <si>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</si>
  <si>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</si>
  <si>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</si>
  <si>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</si>
  <si>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</si>
  <si>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</si>
  <si>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</si>
  <si>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</si>
  <si>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</si>
  <si>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</si>
  <si>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</si>
  <si>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</si>
  <si>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</si>
  <si>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</si>
  <si>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</si>
  <si>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</si>
  <si>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</si>
  <si>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</si>
  <si>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</si>
  <si>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</si>
  <si>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</si>
  <si>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</si>
  <si>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</si>
  <si>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</si>
  <si>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</si>
  <si>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</si>
  <si>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</si>
  <si>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</si>
  <si>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</si>
  <si>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</si>
  <si>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</si>
  <si>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</si>
  <si>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</si>
  <si>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</si>
  <si>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</si>
  <si>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</si>
  <si>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</si>
  <si>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</si>
  <si>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</si>
  <si>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</si>
  <si>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</si>
  <si>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</si>
  <si>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</si>
  <si>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</si>
  <si>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</si>
  <si>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</si>
  <si>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</si>
  <si>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</si>
  <si>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</si>
  <si>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</si>
  <si>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</si>
  <si>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</si>
  <si>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</si>
  <si>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</si>
  <si>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</si>
  <si>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</si>
  <si>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</si>
  <si>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</si>
  <si>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</si>
  <si>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</si>
  <si>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</si>
  <si>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</si>
  <si>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</si>
  <si>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</si>
  <si>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</si>
  <si>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</si>
  <si>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</si>
  <si>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</si>
  <si>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</si>
  <si>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</si>
  <si>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</si>
  <si>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</si>
  <si>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</si>
  <si>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</si>
  <si>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</si>
  <si>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</si>
  <si>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</si>
  <si>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</si>
  <si>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</si>
  <si>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</si>
  <si>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</si>
  <si>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</si>
  <si>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</si>
  <si>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</si>
  <si>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</si>
  <si>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</si>
  <si>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</si>
  <si>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</si>
  <si>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</si>
  <si>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</si>
  <si>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</si>
  <si>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出雲崎町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</si>
  <si>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</si>
  <si>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</si>
  <si>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</si>
  <si>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</si>
  <si>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</si>
  <si>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</si>
  <si>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</si>
  <si>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</si>
  <si>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</si>
  <si>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</si>
  <si>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</si>
  <si>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</si>
  <si>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</si>
  <si>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</si>
  <si>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</si>
  <si>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</si>
  <si>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</si>
  <si>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類似団体と比べ高水準を維持しているものの、100%を下回っていることに注意が必要な状況となっています。給水人口の減少や維持管理費の増加等、今後も見込まれるため、費用削減等を図り、今後も健全運営の維持に努めなければなりません。
 ④本比率は類似団体に比べ低い水準を維持しています。近年は老朽管更新事業等による起債と、給水需要減による料金収入の低下のため若干の増加傾向にあります。
 ⑤本指標は100％を下回っており、給水に係る費用を給水収益で全額負担できていない状態です。料金収入の推移を注視する必要があります。
 ⑥給水原価は有収水量1ｍ3あたりにかかる費用を示しています。類似団体に比べ原価は低く、効率的な給水であるといえます。
 ⑦施設利用率は配水能力に対する平均配水量の割合です。本指標は類似団体と同水準であり、お盆時期には80％程度まで上昇することを考慮すると、適正な規模で管理されているといえます。
 ⑧有収率は施設稼働が収益につながっているかを判断する指標です。近年は老朽管の漏水による配水効率悪化が懸念されるため、今後も継続して漏水調査、老朽管更新に努めます。</t>
    <rPh sb="67" eb="69">
      <t>ゾウカ</t>
    </rPh>
    <rPh sb="69" eb="70">
      <t>ナド</t>
    </rPh>
    <rPh sb="204" eb="206">
      <t>シタマワ</t>
    </rPh>
    <rPh sb="234" eb="236">
      <t>ジョウタイ</t>
    </rPh>
    <phoneticPr fontId="4"/>
  </si>
  <si>
    <t xml:space="preserve"> ③管路更新率は当該年度に更新した管路延長の割合を示す指標です。高度経済成長期に整備された老朽管は町内に多数存在し、漏水の進行が懸念されます。そのため有収率の向上と安定的な供給のため、今後も継続的な管路の更新が必要となります。</t>
    <phoneticPr fontId="4"/>
  </si>
  <si>
    <t xml:space="preserve"> 経営の健全性・効率性は類似団体と比較し良好であるといえますが、施設・管路の老朽化が大きな課題です。今後も財源確保及び長期的な視点による更新事業に努めます。
 また、将来にわたって住民生活に重要なサービスの提供を安定的に継続していくための中長期的な経営の基本計画として、計画期間10年間の経営戦略を令和2年8月に策定しました。令和6年4月1日から地方公営企業会計へ移行しており、令和7年度に改めて経営戦略の見直しを行います。</t>
    <rPh sb="168" eb="169">
      <t>ガツ</t>
    </rPh>
    <rPh sb="170" eb="171">
      <t>ニチ</t>
    </rPh>
    <rPh sb="179" eb="181">
      <t>カイケイ</t>
    </rPh>
    <rPh sb="189" eb="191">
      <t>レイワ</t>
    </rPh>
    <rPh sb="192" eb="19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</si>
</sst>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c:v>
                </c:pt>
                <c:pt idx="1">
                  <c:v>0.63</c:v>
                </c:pt>
                <c:pt idx="2">
                  <c:v>0.26</c:v>
                </c:pt>
                <c:pt idx="3">
                  <c:v>0.33</c:v>
                </c:pt>
                <c:pt idx="4">
                  <c:v>0.33</c:v>
                </c:pt>
              </c:numCache>
            </c:numRef>
          </c:val>
          <c:extLst>
            <c:ext xmlns:c16="http://schemas.microsoft.com/office/drawing/2014/chart" uri="{C3380CC4-5D6E-409C-BE32-E72D297353CC}">
              <c16:uniqueId val="{00000000-45C2-415D-8077-FDF118DE0F5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45C2-415D-8077-FDF118DE0F5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56.6</c:v>
                </c:pt>
                <c:pt idx="1">
                  <c:v>58.63</c:v>
                </c:pt>
                <c:pt idx="2">
                  <c:v>56.52</c:v>
                </c:pt>
                <c:pt idx="3">
                  <c:v>60.97</c:v>
                </c:pt>
                <c:pt idx="4">
                  <c:v>58.18</c:v>
                </c:pt>
              </c:numCache>
            </c:numRef>
          </c:val>
          <c:extLst>
            <c:ext xmlns:c16="http://schemas.microsoft.com/office/drawing/2014/chart" uri="{C3380CC4-5D6E-409C-BE32-E72D297353CC}">
              <c16:uniqueId val="{00000000-0EC0-456D-91B2-FC8E04A9EB6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0EC0-456D-91B2-FC8E04A9EB6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77.94</c:v>
                </c:pt>
                <c:pt idx="1">
                  <c:v>74.92</c:v>
                </c:pt>
                <c:pt idx="2">
                  <c:v>74.739999999999995</c:v>
                </c:pt>
                <c:pt idx="3">
                  <c:v>70.28</c:v>
                </c:pt>
                <c:pt idx="4">
                  <c:v>70.38</c:v>
                </c:pt>
              </c:numCache>
            </c:numRef>
          </c:val>
          <c:extLst>
            <c:ext xmlns:c16="http://schemas.microsoft.com/office/drawing/2014/chart" uri="{C3380CC4-5D6E-409C-BE32-E72D297353CC}">
              <c16:uniqueId val="{00000000-E487-4864-AB76-EAF07B8F51D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E487-4864-AB76-EAF07B8F51D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126.35</c:v>
                </c:pt>
                <c:pt idx="1">
                  <c:v>119.62</c:v>
                </c:pt>
                <c:pt idx="2">
                  <c:v>114.75</c:v>
                </c:pt>
                <c:pt idx="3">
                  <c:v>121.9</c:v>
                </c:pt>
                <c:pt idx="4">
                  <c:v>93.3</c:v>
                </c:pt>
              </c:numCache>
            </c:numRef>
          </c:val>
          <c:extLst>
            <c:ext xmlns:c16="http://schemas.microsoft.com/office/drawing/2014/chart" uri="{C3380CC4-5D6E-409C-BE32-E72D297353CC}">
              <c16:uniqueId val="{00000000-6423-45E6-9E59-10012B6E053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6423-45E6-9E59-10012B6E053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87-4278-8322-8FA629D98E5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87-4278-8322-8FA629D98E5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45-493F-B014-2DE86C9451D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45-493F-B014-2DE86C9451D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B7-44DA-A5A4-7FAB000F18D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B7-44DA-A5A4-7FAB000F18D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12-4C3F-9A19-0CEDDD0B508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12-4C3F-9A19-0CEDDD0B508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483.92</c:v>
                </c:pt>
                <c:pt idx="1">
                  <c:v>491.98</c:v>
                </c:pt>
                <c:pt idx="2">
                  <c:v>516.22</c:v>
                </c:pt>
                <c:pt idx="3">
                  <c:v>545.70000000000005</c:v>
                </c:pt>
                <c:pt idx="4">
                  <c:v>609.12</c:v>
                </c:pt>
              </c:numCache>
            </c:numRef>
          </c:val>
          <c:extLst>
            <c:ext xmlns:c16="http://schemas.microsoft.com/office/drawing/2014/chart" uri="{C3380CC4-5D6E-409C-BE32-E72D297353CC}">
              <c16:uniqueId val="{00000000-6A0F-4651-9696-6D00945EE81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6A0F-4651-9696-6D00945EE81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113.86</c:v>
                </c:pt>
                <c:pt idx="1">
                  <c:v>109.12</c:v>
                </c:pt>
                <c:pt idx="2">
                  <c:v>102.72</c:v>
                </c:pt>
                <c:pt idx="3">
                  <c:v>109.25</c:v>
                </c:pt>
                <c:pt idx="4">
                  <c:v>81.59</c:v>
                </c:pt>
              </c:numCache>
            </c:numRef>
          </c:val>
          <c:extLst>
            <c:ext xmlns:c16="http://schemas.microsoft.com/office/drawing/2014/chart" uri="{C3380CC4-5D6E-409C-BE32-E72D297353CC}">
              <c16:uniqueId val="{00000000-0776-4AC4-8A69-AF1367E4D3E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0776-4AC4-8A69-AF1367E4D3E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195.34</c:v>
                </c:pt>
                <c:pt idx="1">
                  <c:v>203.42</c:v>
                </c:pt>
                <c:pt idx="2">
                  <c:v>220.14</c:v>
                </c:pt>
                <c:pt idx="3">
                  <c:v>204.31</c:v>
                </c:pt>
                <c:pt idx="4">
                  <c:v>256.25</c:v>
                </c:pt>
              </c:numCache>
            </c:numRef>
          </c:val>
          <c:extLst>
            <c:ext xmlns:c16="http://schemas.microsoft.com/office/drawing/2014/chart" uri="{C3380CC4-5D6E-409C-BE32-E72D297353CC}">
              <c16:uniqueId val="{00000000-09B5-4D4D-9FE9-00FBC865E46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09B5-4D4D-9FE9-00FBC865E46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出雲崎町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3996</v>
      </c>
      <c r="AM8" s="36"/>
      <c r="AN8" s="36"/>
      <c r="AO8" s="36"/>
      <c r="AP8" s="36"/>
      <c r="AQ8" s="36"/>
      <c r="AR8" s="36"/>
      <c r="AS8" s="36"/>
      <c r="AT8" s="37">
        <f>データ!$S$6</f>
        <v>44.41</v>
      </c>
      <c r="AU8" s="37"/>
      <c r="AV8" s="37"/>
      <c r="AW8" s="37"/>
      <c r="AX8" s="37"/>
      <c r="AY8" s="37"/>
      <c r="AZ8" s="37"/>
      <c r="BA8" s="37"/>
      <c r="BB8" s="37">
        <f>データ!$T$6</f>
        <v>89.98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99.6</v>
      </c>
      <c r="Q10" s="37"/>
      <c r="R10" s="37"/>
      <c r="S10" s="37"/>
      <c r="T10" s="37"/>
      <c r="U10" s="37"/>
      <c r="V10" s="37"/>
      <c r="W10" s="36">
        <f>データ!$Q$6</f>
        <v>3817</v>
      </c>
      <c r="X10" s="36"/>
      <c r="Y10" s="36"/>
      <c r="Z10" s="36"/>
      <c r="AA10" s="36"/>
      <c r="AB10" s="36"/>
      <c r="AC10" s="36"/>
      <c r="AD10" s="2"/>
      <c r="AE10" s="2"/>
      <c r="AF10" s="2"/>
      <c r="AG10" s="2"/>
      <c r="AH10" s="2"/>
      <c r="AI10" s="2"/>
      <c r="AJ10" s="2"/>
      <c r="AK10" s="2"/>
      <c r="AL10" s="36">
        <f>データ!$U$6</f>
        <v>3939</v>
      </c>
      <c r="AM10" s="36"/>
      <c r="AN10" s="36"/>
      <c r="AO10" s="36"/>
      <c r="AP10" s="36"/>
      <c r="AQ10" s="36"/>
      <c r="AR10" s="36"/>
      <c r="AS10" s="36"/>
      <c r="AT10" s="37">
        <f>データ!$V$6</f>
        <v>44.38</v>
      </c>
      <c r="AU10" s="37"/>
      <c r="AV10" s="37"/>
      <c r="AW10" s="37"/>
      <c r="AX10" s="37"/>
      <c r="AY10" s="37"/>
      <c r="AZ10" s="37"/>
      <c r="BA10" s="37"/>
      <c r="BB10" s="37">
        <f>データ!$W$6</f>
        <v>88.76</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115</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116</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117</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PaJ5oGpgjvE+n70+4gnBaWoZ3f4DIGflGfNIBRtb0T7eqASaqm5bGzNMLLevdlm9W/6BU22ieNKDaB4goQzsCQ==" saltValue="eRRi6cuTAAbOmBOWHiuBu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154059</v>
      </c>
      <c r="D6" s="20">
        <f t="shared" si="3"/>
        <v>47</v>
      </c>
      <c r="E6" s="20">
        <f t="shared" si="3"/>
        <v>1</v>
      </c>
      <c r="F6" s="20">
        <f t="shared" si="3"/>
        <v>0</v>
      </c>
      <c r="G6" s="20">
        <f t="shared" si="3"/>
        <v>0</v>
      </c>
      <c r="H6" s="20" t="str">
        <f t="shared" si="3"/>
        <v>新潟県　出雲崎町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99.6</v>
      </c>
      <c r="Q6" s="21">
        <f t="shared" si="3"/>
        <v>3817</v>
      </c>
      <c r="R6" s="21">
        <f t="shared" si="3"/>
        <v>3996</v>
      </c>
      <c r="S6" s="21">
        <f t="shared" si="3"/>
        <v>44.41</v>
      </c>
      <c r="T6" s="21">
        <f t="shared" si="3"/>
        <v>89.98</v>
      </c>
      <c r="U6" s="21">
        <f t="shared" si="3"/>
        <v>3939</v>
      </c>
      <c r="V6" s="21">
        <f t="shared" si="3"/>
        <v>44.38</v>
      </c>
      <c r="W6" s="21">
        <f t="shared" si="3"/>
        <v>88.76</v>
      </c>
      <c r="X6" s="22">
        <f>IF(X7="",NA(),X7)</f>
        <v>126.35</v>
      </c>
      <c r="Y6" s="22">
        <f t="shared" ref="Y6:AG6" si="4">IF(Y7="",NA(),Y7)</f>
        <v>119.62</v>
      </c>
      <c r="Z6" s="22">
        <f t="shared" si="4"/>
        <v>114.75</v>
      </c>
      <c r="AA6" s="22">
        <f t="shared" si="4"/>
        <v>121.9</v>
      </c>
      <c r="AB6" s="22">
        <f t="shared" si="4"/>
        <v>93.3</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483.92</v>
      </c>
      <c r="BF6" s="22">
        <f t="shared" ref="BF6:BN6" si="7">IF(BF7="",NA(),BF7)</f>
        <v>491.98</v>
      </c>
      <c r="BG6" s="22">
        <f t="shared" si="7"/>
        <v>516.22</v>
      </c>
      <c r="BH6" s="22">
        <f t="shared" si="7"/>
        <v>545.70000000000005</v>
      </c>
      <c r="BI6" s="22">
        <f t="shared" si="7"/>
        <v>609.12</v>
      </c>
      <c r="BJ6" s="22">
        <f t="shared" si="7"/>
        <v>1018.52</v>
      </c>
      <c r="BK6" s="22">
        <f t="shared" si="7"/>
        <v>949.61</v>
      </c>
      <c r="BL6" s="22">
        <f t="shared" si="7"/>
        <v>918.84</v>
      </c>
      <c r="BM6" s="22">
        <f t="shared" si="7"/>
        <v>955.49</v>
      </c>
      <c r="BN6" s="22">
        <f t="shared" si="7"/>
        <v>1017.9</v>
      </c>
      <c r="BO6" s="21" t="str">
        <f>IF(BO7="","",IF(BO7="-","【-】","【"&amp;SUBSTITUTE(TEXT(BO7,"#,##0.00"),"-","△")&amp;"】"))</f>
        <v>【1,045.20】</v>
      </c>
      <c r="BP6" s="22">
        <f>IF(BP7="",NA(),BP7)</f>
        <v>113.86</v>
      </c>
      <c r="BQ6" s="22">
        <f t="shared" ref="BQ6:BY6" si="8">IF(BQ7="",NA(),BQ7)</f>
        <v>109.12</v>
      </c>
      <c r="BR6" s="22">
        <f t="shared" si="8"/>
        <v>102.72</v>
      </c>
      <c r="BS6" s="22">
        <f t="shared" si="8"/>
        <v>109.25</v>
      </c>
      <c r="BT6" s="22">
        <f t="shared" si="8"/>
        <v>81.59</v>
      </c>
      <c r="BU6" s="22">
        <f t="shared" si="8"/>
        <v>58.79</v>
      </c>
      <c r="BV6" s="22">
        <f t="shared" si="8"/>
        <v>58.41</v>
      </c>
      <c r="BW6" s="22">
        <f t="shared" si="8"/>
        <v>58.27</v>
      </c>
      <c r="BX6" s="22">
        <f t="shared" si="8"/>
        <v>55.15</v>
      </c>
      <c r="BY6" s="22">
        <f t="shared" si="8"/>
        <v>53.95</v>
      </c>
      <c r="BZ6" s="21" t="str">
        <f>IF(BZ7="","",IF(BZ7="-","【-】","【"&amp;SUBSTITUTE(TEXT(BZ7,"#,##0.00"),"-","△")&amp;"】"))</f>
        <v>【49.51】</v>
      </c>
      <c r="CA6" s="22">
        <f>IF(CA7="",NA(),CA7)</f>
        <v>195.34</v>
      </c>
      <c r="CB6" s="22">
        <f t="shared" ref="CB6:CJ6" si="9">IF(CB7="",NA(),CB7)</f>
        <v>203.42</v>
      </c>
      <c r="CC6" s="22">
        <f t="shared" si="9"/>
        <v>220.14</v>
      </c>
      <c r="CD6" s="22">
        <f t="shared" si="9"/>
        <v>204.31</v>
      </c>
      <c r="CE6" s="22">
        <f t="shared" si="9"/>
        <v>256.25</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56.6</v>
      </c>
      <c r="CM6" s="22">
        <f t="shared" ref="CM6:CU6" si="10">IF(CM7="",NA(),CM7)</f>
        <v>58.63</v>
      </c>
      <c r="CN6" s="22">
        <f t="shared" si="10"/>
        <v>56.52</v>
      </c>
      <c r="CO6" s="22">
        <f t="shared" si="10"/>
        <v>60.97</v>
      </c>
      <c r="CP6" s="22">
        <f t="shared" si="10"/>
        <v>58.18</v>
      </c>
      <c r="CQ6" s="22">
        <f t="shared" si="10"/>
        <v>56.04</v>
      </c>
      <c r="CR6" s="22">
        <f t="shared" si="10"/>
        <v>58.52</v>
      </c>
      <c r="CS6" s="22">
        <f t="shared" si="10"/>
        <v>58.88</v>
      </c>
      <c r="CT6" s="22">
        <f t="shared" si="10"/>
        <v>58.16</v>
      </c>
      <c r="CU6" s="22">
        <f t="shared" si="10"/>
        <v>55.9</v>
      </c>
      <c r="CV6" s="21" t="str">
        <f>IF(CV7="","",IF(CV7="-","【-】","【"&amp;SUBSTITUTE(TEXT(CV7,"#,##0.00"),"-","△")&amp;"】"))</f>
        <v>【55.00】</v>
      </c>
      <c r="CW6" s="22">
        <f>IF(CW7="",NA(),CW7)</f>
        <v>77.94</v>
      </c>
      <c r="CX6" s="22">
        <f t="shared" ref="CX6:DF6" si="11">IF(CX7="",NA(),CX7)</f>
        <v>74.92</v>
      </c>
      <c r="CY6" s="22">
        <f t="shared" si="11"/>
        <v>74.739999999999995</v>
      </c>
      <c r="CZ6" s="22">
        <f t="shared" si="11"/>
        <v>70.28</v>
      </c>
      <c r="DA6" s="22">
        <f t="shared" si="11"/>
        <v>70.38</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1.2</v>
      </c>
      <c r="EE6" s="22">
        <f t="shared" ref="EE6:EM6" si="14">IF(EE7="",NA(),EE7)</f>
        <v>0.63</v>
      </c>
      <c r="EF6" s="22">
        <f t="shared" si="14"/>
        <v>0.26</v>
      </c>
      <c r="EG6" s="22">
        <f t="shared" si="14"/>
        <v>0.33</v>
      </c>
      <c r="EH6" s="22">
        <f t="shared" si="14"/>
        <v>0.33</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154059</v>
      </c>
      <c r="D7" s="24">
        <v>47</v>
      </c>
      <c r="E7" s="24">
        <v>1</v>
      </c>
      <c r="F7" s="24">
        <v>0</v>
      </c>
      <c r="G7" s="24">
        <v>0</v>
      </c>
      <c r="H7" s="24" t="s">
        <v>97</v>
      </c>
      <c r="I7" s="24" t="s">
        <v>98</v>
      </c>
      <c r="J7" s="24" t="s">
        <v>99</v>
      </c>
      <c r="K7" s="24" t="s">
        <v>100</v>
      </c>
      <c r="L7" s="24" t="s">
        <v>101</v>
      </c>
      <c r="M7" s="24" t="s">
        <v>102</v>
      </c>
      <c r="N7" s="25" t="s">
        <v>103</v>
      </c>
      <c r="O7" s="25" t="s">
        <v>104</v>
      </c>
      <c r="P7" s="25">
        <v>99.6</v>
      </c>
      <c r="Q7" s="25">
        <v>3817</v>
      </c>
      <c r="R7" s="25">
        <v>3996</v>
      </c>
      <c r="S7" s="25">
        <v>44.41</v>
      </c>
      <c r="T7" s="25">
        <v>89.98</v>
      </c>
      <c r="U7" s="25">
        <v>3939</v>
      </c>
      <c r="V7" s="25">
        <v>44.38</v>
      </c>
      <c r="W7" s="25">
        <v>88.76</v>
      </c>
      <c r="X7" s="25">
        <v>126.35</v>
      </c>
      <c r="Y7" s="25">
        <v>119.62</v>
      </c>
      <c r="Z7" s="25">
        <v>114.75</v>
      </c>
      <c r="AA7" s="25">
        <v>121.9</v>
      </c>
      <c r="AB7" s="25">
        <v>93.3</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483.92</v>
      </c>
      <c r="BF7" s="25">
        <v>491.98</v>
      </c>
      <c r="BG7" s="25">
        <v>516.22</v>
      </c>
      <c r="BH7" s="25">
        <v>545.70000000000005</v>
      </c>
      <c r="BI7" s="25">
        <v>609.12</v>
      </c>
      <c r="BJ7" s="25">
        <v>1018.52</v>
      </c>
      <c r="BK7" s="25">
        <v>949.61</v>
      </c>
      <c r="BL7" s="25">
        <v>918.84</v>
      </c>
      <c r="BM7" s="25">
        <v>955.49</v>
      </c>
      <c r="BN7" s="25">
        <v>1017.9</v>
      </c>
      <c r="BO7" s="25">
        <v>1045.2</v>
      </c>
      <c r="BP7" s="25">
        <v>113.86</v>
      </c>
      <c r="BQ7" s="25">
        <v>109.12</v>
      </c>
      <c r="BR7" s="25">
        <v>102.72</v>
      </c>
      <c r="BS7" s="25">
        <v>109.25</v>
      </c>
      <c r="BT7" s="25">
        <v>81.59</v>
      </c>
      <c r="BU7" s="25">
        <v>58.79</v>
      </c>
      <c r="BV7" s="25">
        <v>58.41</v>
      </c>
      <c r="BW7" s="25">
        <v>58.27</v>
      </c>
      <c r="BX7" s="25">
        <v>55.15</v>
      </c>
      <c r="BY7" s="25">
        <v>53.95</v>
      </c>
      <c r="BZ7" s="25">
        <v>49.51</v>
      </c>
      <c r="CA7" s="25">
        <v>195.34</v>
      </c>
      <c r="CB7" s="25">
        <v>203.42</v>
      </c>
      <c r="CC7" s="25">
        <v>220.14</v>
      </c>
      <c r="CD7" s="25">
        <v>204.31</v>
      </c>
      <c r="CE7" s="25">
        <v>256.25</v>
      </c>
      <c r="CF7" s="25">
        <v>298.25</v>
      </c>
      <c r="CG7" s="25">
        <v>303.27999999999997</v>
      </c>
      <c r="CH7" s="25">
        <v>303.81</v>
      </c>
      <c r="CI7" s="25">
        <v>310.26</v>
      </c>
      <c r="CJ7" s="25">
        <v>318.99</v>
      </c>
      <c r="CK7" s="25">
        <v>317.14</v>
      </c>
      <c r="CL7" s="25">
        <v>56.6</v>
      </c>
      <c r="CM7" s="25">
        <v>58.63</v>
      </c>
      <c r="CN7" s="25">
        <v>56.52</v>
      </c>
      <c r="CO7" s="25">
        <v>60.97</v>
      </c>
      <c r="CP7" s="25">
        <v>58.18</v>
      </c>
      <c r="CQ7" s="25">
        <v>56.04</v>
      </c>
      <c r="CR7" s="25">
        <v>58.52</v>
      </c>
      <c r="CS7" s="25">
        <v>58.88</v>
      </c>
      <c r="CT7" s="25">
        <v>58.16</v>
      </c>
      <c r="CU7" s="25">
        <v>55.9</v>
      </c>
      <c r="CV7" s="25">
        <v>55</v>
      </c>
      <c r="CW7" s="25">
        <v>77.94</v>
      </c>
      <c r="CX7" s="25">
        <v>74.92</v>
      </c>
      <c r="CY7" s="25">
        <v>74.739999999999995</v>
      </c>
      <c r="CZ7" s="25">
        <v>70.28</v>
      </c>
      <c r="DA7" s="25">
        <v>70.38</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1.2</v>
      </c>
      <c r="EE7" s="25">
        <v>0.63</v>
      </c>
      <c r="EF7" s="25">
        <v>0.26</v>
      </c>
      <c r="EG7" s="25">
        <v>0.33</v>
      </c>
      <c r="EH7" s="25">
        <v>0.33</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113</v>
      </c>
      <c r="D13" t="s">
        <v>113</v>
      </c>
      <c r="E13" t="s">
        <v>112</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村越　一雄</cp:lastModifiedBy>
  <cp:lastPrinted>2025-02-14T01:27:25Z</cp:lastPrinted>
  <dcterms:modified xsi:type="dcterms:W3CDTF">2025-02-14T01:32:11Z</dcterms:modified>
</cp:coreProperties>
</file>