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3\"/>
    </mc:Choice>
  </mc:AlternateContent>
  <xr:revisionPtr revIDLastSave="0" documentId="13_ncr:1_{05ECC3C8-1903-4E47-8710-9868A94E0CC2}" xr6:coauthVersionLast="47" xr6:coauthVersionMax="47" xr10:uidLastSave="{00000000-0000-0000-0000-000000000000}"/>
  <workbookProtection workbookAlgorithmName="SHA-512" workbookHashValue="ynwEy/ob2hmIPZ9M9rbqWijxcW/7zfbL0sMWuogzcKdk97qqWCYVVkyhEDKfYwKQyPnR70XEvkjv9dHhbQwUpQ==" workbookSaltValue="wDgPikQLDikD7COfHpfH8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E86" i="4"/>
  <c r="AT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<sst xmlns="http://schemas.openxmlformats.org/spreadsheetml/2006/main" count="236" uniqueCount="119">
  <si>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</si>
  <si>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</si>
  <si>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</si>
  <si>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</si>
  <si>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</si>
  <si>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</si>
  <si>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</si>
  <si>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</si>
  <si>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</si>
  <si>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</si>
  <si>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</si>
  <si>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</si>
  <si>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</si>
  <si>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</si>
  <si>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</si>
  <si>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</si>
  <si>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</si>
  <si>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</si>
  <si>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</si>
  <si>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</si>
  <si>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</si>
  <si>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</si>
  <si>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</si>
  <si>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</si>
  <si>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</si>
  <si>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</si>
  <si>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</si>
  <si>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</si>
  <si>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</si>
  <si>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</si>
  <si>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</si>
  <si>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</si>
  <si>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</si>
  <si>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</si>
  <si>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</si>
  <si>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</si>
  <si>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</si>
  <si>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</si>
  <si>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</si>
  <si>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</si>
  <si>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</si>
  <si>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</si>
  <si>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</si>
  <si>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</si>
  <si>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</si>
  <si>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</si>
  <si>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</si>
  <si>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</si>
  <si>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</si>
  <si>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</si>
  <si>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</si>
  <si>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</si>
  <si>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</si>
  <si>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</si>
  <si>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</si>
  <si>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</si>
  <si>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</si>
  <si>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</si>
  <si>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</si>
  <si>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</si>
  <si>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</si>
  <si>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</si>
  <si>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</si>
  <si>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</si>
  <si>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</si>
  <si>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</si>
  <si>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</si>
  <si>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</si>
  <si>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</si>
  <si>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</si>
  <si>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</si>
  <si>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</si>
  <si>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</si>
  <si>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</si>
  <si>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</si>
  <si>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</si>
  <si>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</si>
  <si>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</si>
  <si>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</si>
  <si>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</si>
  <si>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</si>
  <si>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</si>
  <si>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</si>
  <si>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</si>
  <si>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</si>
  <si>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</si>
  <si>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</si>
  <si>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</si>
  <si>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</si>
  <si>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</si>
  <si>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</si>
  <si>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</si>
  <si>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</si>
  <si>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</si>
  <si>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</si>
  <si>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</si>
  <si>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</si>
  <si>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</si>
  <si>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</si>
  <si>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</si>
  <si>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</si>
  <si>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</si>
  <si>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</si>
  <si>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</si>
  <si>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</si>
  <si>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</si>
  <si>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</si>
  <si>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</si>
  <si>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</si>
  <si>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</si>
  <si>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</si>
  <si>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</si>
  <si>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</si>
  <si>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</si>
  <si>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</si>
  <si>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</si>
  <si>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は、農排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
　④企業債残高対事業規模比率は、起債の残高から基準内繰入を除いた金額を単年度の営業収入で除した数値です。類似団体と比べ起債残高が少ない状況と起債残高の減少を示しています。
　⑤経費回収率は、本来使用料で賄うべき経費をどの程度使用料で負担できているかの数値で、料金収入を維持管理費と公費負担以外の起債償還金で除しています。起債償還のピークを過ぎているため改善傾向です。
　⑥汚水処理原価は、維持管理と公費負担以外の起債償還を年間の処理水量で除した数値で、汚水処理１m3あたりいくらかかっているかの金額で改善傾向です。
  ⑦施設利用率は、処理場の日平均処理水量を施設最大処理能力で除した数値です。人口減少に伴う処理水量が減少しており、今後も人口減少が懸念材料となります。
　⑧水洗化率は、住民のご理解もあり類似団体と比べ高い数値です。
　</t>
    <rPh sb="9" eb="10">
      <t>ノウ</t>
    </rPh>
    <rPh sb="29" eb="31">
      <t>キサイ</t>
    </rPh>
    <rPh sb="70" eb="72">
      <t>ガンキン</t>
    </rPh>
    <rPh sb="72" eb="74">
      <t>ショウカン</t>
    </rPh>
    <rPh sb="186" eb="188">
      <t>ルイジ</t>
    </rPh>
    <rPh sb="188" eb="190">
      <t>ダンタイ</t>
    </rPh>
    <rPh sb="191" eb="192">
      <t>クラ</t>
    </rPh>
    <rPh sb="193" eb="195">
      <t>キサイ</t>
    </rPh>
    <rPh sb="195" eb="197">
      <t>ザンダカ</t>
    </rPh>
    <rPh sb="198" eb="199">
      <t>スク</t>
    </rPh>
    <rPh sb="201" eb="203">
      <t>ジョウキョウ</t>
    </rPh>
    <rPh sb="294" eb="296">
      <t>キサイ</t>
    </rPh>
    <rPh sb="296" eb="298">
      <t>ショウカン</t>
    </rPh>
    <rPh sb="303" eb="304">
      <t>ス</t>
    </rPh>
    <rPh sb="310" eb="312">
      <t>カイゼン</t>
    </rPh>
    <rPh sb="312" eb="314">
      <t>ケイコウ</t>
    </rPh>
    <rPh sb="328" eb="330">
      <t>イジ</t>
    </rPh>
    <rPh sb="330" eb="332">
      <t>カンリ</t>
    </rPh>
    <rPh sb="333" eb="335">
      <t>コウヒ</t>
    </rPh>
    <rPh sb="335" eb="337">
      <t>フタン</t>
    </rPh>
    <rPh sb="337" eb="339">
      <t>イガイ</t>
    </rPh>
    <rPh sb="340" eb="342">
      <t>キサイ</t>
    </rPh>
    <rPh sb="342" eb="344">
      <t>ショウカン</t>
    </rPh>
    <rPh sb="345" eb="347">
      <t>ネンカン</t>
    </rPh>
    <rPh sb="348" eb="350">
      <t>ショリ</t>
    </rPh>
    <rPh sb="350" eb="352">
      <t>スイリョウ</t>
    </rPh>
    <rPh sb="353" eb="354">
      <t>ジョ</t>
    </rPh>
    <rPh sb="356" eb="358">
      <t>スウチ</t>
    </rPh>
    <rPh sb="384" eb="386">
      <t>カイゼン</t>
    </rPh>
    <rPh sb="386" eb="388">
      <t>ケイコウ</t>
    </rPh>
    <rPh sb="395" eb="397">
      <t>シセツ</t>
    </rPh>
    <rPh sb="397" eb="399">
      <t>リヨウ</t>
    </rPh>
    <rPh sb="399" eb="400">
      <t>リツ</t>
    </rPh>
    <rPh sb="402" eb="405">
      <t>ショリジョウ</t>
    </rPh>
    <rPh sb="406" eb="407">
      <t>ニチ</t>
    </rPh>
    <rPh sb="407" eb="409">
      <t>ヘイキン</t>
    </rPh>
    <rPh sb="409" eb="411">
      <t>ショリ</t>
    </rPh>
    <rPh sb="411" eb="413">
      <t>スイリョウ</t>
    </rPh>
    <rPh sb="414" eb="416">
      <t>シセツ</t>
    </rPh>
    <rPh sb="416" eb="418">
      <t>サイダイ</t>
    </rPh>
    <rPh sb="418" eb="420">
      <t>ショリ</t>
    </rPh>
    <rPh sb="420" eb="422">
      <t>ノウリョク</t>
    </rPh>
    <rPh sb="423" eb="424">
      <t>ジョ</t>
    </rPh>
    <rPh sb="426" eb="428">
      <t>スウチ</t>
    </rPh>
    <rPh sb="431" eb="433">
      <t>ジンコウ</t>
    </rPh>
    <rPh sb="433" eb="435">
      <t>ゲンショウ</t>
    </rPh>
    <rPh sb="436" eb="437">
      <t>トモナ</t>
    </rPh>
    <rPh sb="438" eb="440">
      <t>ショリ</t>
    </rPh>
    <rPh sb="440" eb="442">
      <t>スイリョウ</t>
    </rPh>
    <rPh sb="443" eb="445">
      <t>ゲンショウ</t>
    </rPh>
    <rPh sb="450" eb="452">
      <t>コンゴ</t>
    </rPh>
    <rPh sb="453" eb="455">
      <t>ジンコウ</t>
    </rPh>
    <rPh sb="455" eb="457">
      <t>ゲンショウ</t>
    </rPh>
    <rPh sb="458" eb="460">
      <t>ケネン</t>
    </rPh>
    <rPh sb="460" eb="462">
      <t>ザイリョウ</t>
    </rPh>
    <rPh sb="471" eb="474">
      <t>スイセンカ</t>
    </rPh>
    <rPh sb="474" eb="475">
      <t>リツ</t>
    </rPh>
    <rPh sb="477" eb="479">
      <t>ジュウミン</t>
    </rPh>
    <rPh sb="481" eb="483">
      <t>リカイ</t>
    </rPh>
    <rPh sb="486" eb="488">
      <t>ルイジ</t>
    </rPh>
    <rPh sb="488" eb="490">
      <t>ダンタイ</t>
    </rPh>
    <rPh sb="491" eb="492">
      <t>クラ</t>
    </rPh>
    <rPh sb="493" eb="494">
      <t>タカ</t>
    </rPh>
    <rPh sb="495" eb="497">
      <t>スウチ</t>
    </rPh>
    <phoneticPr fontId="4"/>
  </si>
  <si>
    <t xml:space="preserve"> マンホール、管渠とも耐用年数50年のところ古いもので経過年数29年間です。管渠清掃、点検により耐用年数の延伸を目指します。
　3箇所の処理場のうち出雲崎、松本の2箇所については、27年を経過し電気機械設備の多くが耐用年数を迎え対策が必要な状況です。
　出雲崎については平成25年度から平成27年度に処理場の設備更新対策事業に取り組み、機能回復を行いました。
　松本については、最低限の維持修繕による延命の後、令和３年度に出雲崎に統合する予定です。
　赤坂山については今後10年を目途に機能回復事業の検討が必要です。</t>
    <rPh sb="205" eb="207">
      <t>レイワ</t>
    </rPh>
    <rPh sb="208" eb="210">
      <t>ネンド</t>
    </rPh>
    <rPh sb="219" eb="221">
      <t>ヨテイ</t>
    </rPh>
    <rPh sb="240" eb="242">
      <t>メド</t>
    </rPh>
    <rPh sb="250" eb="252">
      <t>ケントウ</t>
    </rPh>
    <phoneticPr fontId="4"/>
  </si>
  <si>
    <t>　収益的収支、経費回収率、汚水処理原価とも起債償還額の減少等により昨年度より改善を示していますが、償還金のほとんどは繰入金に頼っている状況です。
　料金は類似団体に比べ高額と考えられ水洗化率も高いため、大幅な収入増は見込めない状況です。今後もしばらくは基準外繰入が必要となります。
　建設に係る起債償還は、減少しながら令和13年度に終了するため将来は出雲崎、松本地区の統合により処理場の維持管理費を縮減させながら、施設の延命化を行います。また、処理場更新費用が増大する前の段階で下水道へ統合し維持管理費の縮減に努め人口減少による料金収入減へ対応します。
　上記方針を戦略的に実施するため今後10年間の経営戦略を平成29年1月に策定しました。</t>
    <rPh sb="29" eb="30">
      <t>トウ</t>
    </rPh>
    <rPh sb="33" eb="35">
      <t>サクネン</t>
    </rPh>
    <rPh sb="35" eb="36">
      <t>ド</t>
    </rPh>
    <rPh sb="77" eb="79">
      <t>ルイジ</t>
    </rPh>
    <rPh sb="79" eb="81">
      <t>ダンタイ</t>
    </rPh>
    <rPh sb="87" eb="88">
      <t>カンガ</t>
    </rPh>
    <rPh sb="159" eb="161">
      <t>レイワ</t>
    </rPh>
    <rPh sb="172" eb="174">
      <t>ショウライ</t>
    </rPh>
    <rPh sb="197" eb="198">
      <t>ヒ</t>
    </rPh>
    <rPh sb="278" eb="280">
      <t>ジョウキ</t>
    </rPh>
    <rPh sb="280" eb="282">
      <t>ホウシン</t>
    </rPh>
    <rPh sb="283" eb="286">
      <t>センリャクテキ</t>
    </rPh>
    <rPh sb="287" eb="289">
      <t>ジッシ</t>
    </rPh>
    <rPh sb="293" eb="295">
      <t>コンゴ</t>
    </rPh>
    <rPh sb="297" eb="299">
      <t>ネンカン</t>
    </rPh>
    <rPh sb="300" eb="302">
      <t>ケイエイ</t>
    </rPh>
    <rPh sb="302" eb="304">
      <t>センリャク</t>
    </rPh>
    <rPh sb="305" eb="307">
      <t>ヘイセイ</t>
    </rPh>
    <rPh sb="309" eb="310">
      <t>ネン</t>
    </rPh>
    <rPh sb="311" eb="312">
      <t>ガツ</t>
    </rPh>
    <rPh sb="313" eb="31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</si>
</sst>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74-429B-9AA8-09E16E6B08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674-429B-9AA8-09E16E6B08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52.57</c:v>
                </c:pt>
                <c:pt idx="1">
                  <c:v>54.5</c:v>
                </c:pt>
                <c:pt idx="2">
                  <c:v>51.88</c:v>
                </c:pt>
                <c:pt idx="3">
                  <c:v>51.08</c:v>
                </c:pt>
                <c:pt idx="4">
                  <c:v>51.08</c:v>
                </c:pt>
              </c:numCache>
            </c:numRef>
          </c:val>
          <c:extLst>
            <c:ext xmlns:c16="http://schemas.microsoft.com/office/drawing/2014/chart" uri="{C3380CC4-5D6E-409C-BE32-E72D297353CC}">
              <c16:uniqueId val="{00000000-B19B-44FD-8DDA-5C93784985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19B-44FD-8DDA-5C93784985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94.23</c:v>
                </c:pt>
                <c:pt idx="1">
                  <c:v>94.56</c:v>
                </c:pt>
                <c:pt idx="2">
                  <c:v>94.39</c:v>
                </c:pt>
                <c:pt idx="3">
                  <c:v>95.29</c:v>
                </c:pt>
                <c:pt idx="4">
                  <c:v>95.3</c:v>
                </c:pt>
              </c:numCache>
            </c:numRef>
          </c:val>
          <c:extLst>
            <c:ext xmlns:c16="http://schemas.microsoft.com/office/drawing/2014/chart" uri="{C3380CC4-5D6E-409C-BE32-E72D297353CC}">
              <c16:uniqueId val="{00000000-B99D-4ED4-8C22-D35E2EA726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99D-4ED4-8C22-D35E2EA726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80.2</c:v>
                </c:pt>
                <c:pt idx="1">
                  <c:v>75.819999999999993</c:v>
                </c:pt>
                <c:pt idx="2">
                  <c:v>78.05</c:v>
                </c:pt>
                <c:pt idx="3">
                  <c:v>78.06</c:v>
                </c:pt>
                <c:pt idx="4">
                  <c:v>78.92</c:v>
                </c:pt>
              </c:numCache>
            </c:numRef>
          </c:val>
          <c:extLst>
            <c:ext xmlns:c16="http://schemas.microsoft.com/office/drawing/2014/chart" uri="{C3380CC4-5D6E-409C-BE32-E72D297353CC}">
              <c16:uniqueId val="{00000000-B90D-4591-9835-B4CF4F8C7A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D-4591-9835-B4CF4F8C7A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27-4DB3-858A-32301EC19F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27-4DB3-858A-32301EC19F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50-4099-A2F6-0858BA365E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50-4099-A2F6-0858BA365E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5-4D79-8798-A04DEDED6B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5-4D79-8798-A04DEDED6B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D0-4418-ACE2-A65CFF1855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D0-4418-ACE2-A65CFF1855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469.53</c:v>
                </c:pt>
                <c:pt idx="1">
                  <c:v>456.45</c:v>
                </c:pt>
                <c:pt idx="2">
                  <c:v>375.9</c:v>
                </c:pt>
                <c:pt idx="3">
                  <c:v>275.95</c:v>
                </c:pt>
                <c:pt idx="4">
                  <c:v>239.5</c:v>
                </c:pt>
              </c:numCache>
            </c:numRef>
          </c:val>
          <c:extLst>
            <c:ext xmlns:c16="http://schemas.microsoft.com/office/drawing/2014/chart" uri="{C3380CC4-5D6E-409C-BE32-E72D297353CC}">
              <c16:uniqueId val="{00000000-E622-4C4F-A8DE-92A09FD031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E622-4C4F-A8DE-92A09FD031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61.79</c:v>
                </c:pt>
                <c:pt idx="1">
                  <c:v>56.76</c:v>
                </c:pt>
                <c:pt idx="2">
                  <c:v>64.11</c:v>
                </c:pt>
                <c:pt idx="3">
                  <c:v>60.09</c:v>
                </c:pt>
                <c:pt idx="4">
                  <c:v>61.81</c:v>
                </c:pt>
              </c:numCache>
            </c:numRef>
          </c:val>
          <c:extLst>
            <c:ext xmlns:c16="http://schemas.microsoft.com/office/drawing/2014/chart" uri="{C3380CC4-5D6E-409C-BE32-E72D297353CC}">
              <c16:uniqueId val="{00000000-B273-49A8-879E-7544D023D4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273-49A8-879E-7544D023D4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339.01</c:v>
                </c:pt>
                <c:pt idx="1">
                  <c:v>361.07</c:v>
                </c:pt>
                <c:pt idx="2">
                  <c:v>327.49</c:v>
                </c:pt>
                <c:pt idx="3">
                  <c:v>350.47</c:v>
                </c:pt>
                <c:pt idx="4">
                  <c:v>336.29</c:v>
                </c:pt>
              </c:numCache>
            </c:numRef>
          </c:val>
          <c:extLst>
            <c:ext xmlns:c16="http://schemas.microsoft.com/office/drawing/2014/chart" uri="{C3380CC4-5D6E-409C-BE32-E72D297353CC}">
              <c16:uniqueId val="{00000000-C4C2-4C78-99A1-54EFCF34FC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4C2-4C78-99A1-54EFCF34FC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出雲崎町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4267</v>
      </c>
      <c r="AM8" s="69"/>
      <c r="AN8" s="69"/>
      <c r="AO8" s="69"/>
      <c r="AP8" s="69"/>
      <c r="AQ8" s="69"/>
      <c r="AR8" s="69"/>
      <c r="AS8" s="69"/>
      <c r="AT8" s="68">
        <f>データ!T6</f>
        <v>44.38</v>
      </c>
      <c r="AU8" s="68"/>
      <c r="AV8" s="68"/>
      <c r="AW8" s="68"/>
      <c r="AX8" s="68"/>
      <c r="AY8" s="68"/>
      <c r="AZ8" s="68"/>
      <c r="BA8" s="68"/>
      <c r="BB8" s="68">
        <f>データ!U6</f>
        <v>96.15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38.700000000000003</v>
      </c>
      <c r="Q10" s="68"/>
      <c r="R10" s="68"/>
      <c r="S10" s="68"/>
      <c r="T10" s="68"/>
      <c r="U10" s="68"/>
      <c r="V10" s="68"/>
      <c r="W10" s="68">
        <f>データ!Q6</f>
        <v>91.99</v>
      </c>
      <c r="X10" s="68"/>
      <c r="Y10" s="68"/>
      <c r="Z10" s="68"/>
      <c r="AA10" s="68"/>
      <c r="AB10" s="68"/>
      <c r="AC10" s="68"/>
      <c r="AD10" s="69">
        <f>データ!R6</f>
        <v>3960</v>
      </c>
      <c r="AE10" s="69"/>
      <c r="AF10" s="69"/>
      <c r="AG10" s="69"/>
      <c r="AH10" s="69"/>
      <c r="AI10" s="69"/>
      <c r="AJ10" s="69"/>
      <c r="AK10" s="2"/>
      <c r="AL10" s="69">
        <f>データ!V6</f>
        <v>1638</v>
      </c>
      <c r="AM10" s="69"/>
      <c r="AN10" s="69"/>
      <c r="AO10" s="69"/>
      <c r="AP10" s="69"/>
      <c r="AQ10" s="69"/>
      <c r="AR10" s="69"/>
      <c r="AS10" s="69"/>
      <c r="AT10" s="68">
        <f>データ!W6</f>
        <v>1.47</v>
      </c>
      <c r="AU10" s="68"/>
      <c r="AV10" s="68"/>
      <c r="AW10" s="68"/>
      <c r="AX10" s="68"/>
      <c r="AY10" s="68"/>
      <c r="AZ10" s="68"/>
      <c r="BA10" s="68"/>
      <c r="BB10" s="68">
        <f>データ!X6</f>
        <v>1114.29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IiYArD950XSqPI06I05tTaa9U8kTGlIf6zma9n1b/F0PQi8be+dwoTNmc7fmaWgNWZIvJVqZFgDALiqd2bteg==" saltValue="okDxOoYdm5ChI6uNs8vh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154059</v>
      </c>
      <c r="D6" s="33">
        <f t="shared" si="3"/>
        <v>47</v>
      </c>
      <c r="E6" s="33">
        <f t="shared" si="3"/>
        <v>17</v>
      </c>
      <c r="F6" s="33">
        <f t="shared" si="3"/>
        <v>5</v>
      </c>
      <c r="G6" s="33">
        <f t="shared" si="3"/>
        <v>0</v>
      </c>
      <c r="H6" s="33" t="str">
        <f t="shared" si="3"/>
        <v>新潟県　出雲崎町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38.700000000000003</v>
      </c>
      <c r="Q6" s="34">
        <f t="shared" si="3"/>
        <v>91.99</v>
      </c>
      <c r="R6" s="34">
        <f t="shared" si="3"/>
        <v>3960</v>
      </c>
      <c r="S6" s="34">
        <f t="shared" si="3"/>
        <v>4267</v>
      </c>
      <c r="T6" s="34">
        <f t="shared" si="3"/>
        <v>44.38</v>
      </c>
      <c r="U6" s="34">
        <f t="shared" si="3"/>
        <v>96.15</v>
      </c>
      <c r="V6" s="34">
        <f t="shared" si="3"/>
        <v>1638</v>
      </c>
      <c r="W6" s="34">
        <f t="shared" si="3"/>
        <v>1.47</v>
      </c>
      <c r="X6" s="34">
        <f t="shared" si="3"/>
        <v>1114.29</v>
      </c>
      <c r="Y6" s="35">
        <f>IF(Y7="",NA(),Y7)</f>
        <v>80.2</v>
      </c>
      <c r="Z6" s="35">
        <f t="shared" ref="Z6:AH6" si="4">IF(Z7="",NA(),Z7)</f>
        <v>75.819999999999993</v>
      </c>
      <c r="AA6" s="35">
        <f t="shared" si="4"/>
        <v>78.05</v>
      </c>
      <c r="AB6" s="35">
        <f t="shared" si="4"/>
        <v>78.06</v>
      </c>
      <c r="AC6" s="35">
        <f t="shared" si="4"/>
        <v>78.92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469.53</v>
      </c>
      <c r="BG6" s="35">
        <f t="shared" ref="BG6:BO6" si="7">IF(BG7="",NA(),BG7)</f>
        <v>456.45</v>
      </c>
      <c r="BH6" s="35">
        <f t="shared" si="7"/>
        <v>375.9</v>
      </c>
      <c r="BI6" s="35">
        <f t="shared" si="7"/>
        <v>275.95</v>
      </c>
      <c r="BJ6" s="35">
        <f t="shared" si="7"/>
        <v>239.5</v>
      </c>
      <c r="BK6" s="35">
        <f t="shared" si="7"/>
        <v>974.93</v>
      </c>
      <c r="BL6" s="35">
        <f t="shared" si="7"/>
        <v>855.8</v>
      </c>
      <c r="BM6" s="35">
        <f t="shared" si="7"/>
        <v>789.46</v>
      </c>
      <c r="BN6" s="35">
        <f t="shared" si="7"/>
        <v>826.83</v>
      </c>
      <c r="BO6" s="35">
        <f t="shared" si="7"/>
        <v>867.83</v>
      </c>
      <c r="BP6" s="34" t="str">
        <f>IF(BP7="","",IF(BP7="-","【-】","【"&amp;SUBSTITUTE(TEXT(BP7,"#,##0.00"),"-","△")&amp;"】"))</f>
        <v>【832.52】</v>
      </c>
      <c r="BQ6" s="35">
        <f>IF(BQ7="",NA(),BQ7)</f>
        <v>61.79</v>
      </c>
      <c r="BR6" s="35">
        <f t="shared" ref="BR6:BZ6" si="8">IF(BR7="",NA(),BR7)</f>
        <v>56.76</v>
      </c>
      <c r="BS6" s="35">
        <f t="shared" si="8"/>
        <v>64.11</v>
      </c>
      <c r="BT6" s="35">
        <f t="shared" si="8"/>
        <v>60.09</v>
      </c>
      <c r="BU6" s="35">
        <f t="shared" si="8"/>
        <v>61.81</v>
      </c>
      <c r="BV6" s="35">
        <f t="shared" si="8"/>
        <v>55.32</v>
      </c>
      <c r="BW6" s="35">
        <f t="shared" si="8"/>
        <v>59.8</v>
      </c>
      <c r="BX6" s="35">
        <f t="shared" si="8"/>
        <v>57.77</v>
      </c>
      <c r="BY6" s="35">
        <f t="shared" si="8"/>
        <v>57.31</v>
      </c>
      <c r="BZ6" s="35">
        <f t="shared" si="8"/>
        <v>57.08</v>
      </c>
      <c r="CA6" s="34" t="str">
        <f>IF(CA7="","",IF(CA7="-","【-】","【"&amp;SUBSTITUTE(TEXT(CA7,"#,##0.00"),"-","△")&amp;"】"))</f>
        <v>【60.94】</v>
      </c>
      <c r="CB6" s="35">
        <f>IF(CB7="",NA(),CB7)</f>
        <v>339.01</v>
      </c>
      <c r="CC6" s="35">
        <f t="shared" ref="CC6:CK6" si="9">IF(CC7="",NA(),CC7)</f>
        <v>361.07</v>
      </c>
      <c r="CD6" s="35">
        <f t="shared" si="9"/>
        <v>327.49</v>
      </c>
      <c r="CE6" s="35">
        <f t="shared" si="9"/>
        <v>350.47</v>
      </c>
      <c r="CF6" s="35">
        <f t="shared" si="9"/>
        <v>336.29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52.57</v>
      </c>
      <c r="CN6" s="35">
        <f t="shared" ref="CN6:CV6" si="10">IF(CN7="",NA(),CN7)</f>
        <v>54.5</v>
      </c>
      <c r="CO6" s="35">
        <f t="shared" si="10"/>
        <v>51.88</v>
      </c>
      <c r="CP6" s="35">
        <f t="shared" si="10"/>
        <v>51.08</v>
      </c>
      <c r="CQ6" s="35">
        <f t="shared" si="10"/>
        <v>51.08</v>
      </c>
      <c r="CR6" s="35">
        <f t="shared" si="10"/>
        <v>60.65</v>
      </c>
      <c r="CS6" s="35">
        <f t="shared" si="10"/>
        <v>51.75</v>
      </c>
      <c r="CT6" s="35">
        <f t="shared" si="10"/>
        <v>50.68</v>
      </c>
      <c r="CU6" s="35">
        <f t="shared" si="10"/>
        <v>50.14</v>
      </c>
      <c r="CV6" s="35">
        <f t="shared" si="10"/>
        <v>54.83</v>
      </c>
      <c r="CW6" s="34" t="str">
        <f>IF(CW7="","",IF(CW7="-","【-】","【"&amp;SUBSTITUTE(TEXT(CW7,"#,##0.00"),"-","△")&amp;"】"))</f>
        <v>【54.84】</v>
      </c>
      <c r="CX6" s="35">
        <f>IF(CX7="",NA(),CX7)</f>
        <v>94.23</v>
      </c>
      <c r="CY6" s="35">
        <f t="shared" ref="CY6:DG6" si="11">IF(CY7="",NA(),CY7)</f>
        <v>94.56</v>
      </c>
      <c r="CZ6" s="35">
        <f t="shared" si="11"/>
        <v>94.39</v>
      </c>
      <c r="DA6" s="35">
        <f t="shared" si="11"/>
        <v>95.29</v>
      </c>
      <c r="DB6" s="35">
        <f t="shared" si="11"/>
        <v>95.3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154059</v>
      </c>
      <c r="D7" s="37">
        <v>47</v>
      </c>
      <c r="E7" s="37">
        <v>17</v>
      </c>
      <c r="F7" s="37">
        <v>5</v>
      </c>
      <c r="G7" s="37">
        <v>0</v>
      </c>
      <c r="H7" s="37" t="s">
        <v>98</v>
      </c>
      <c r="I7" s="37" t="s">
        <v>99</v>
      </c>
      <c r="J7" s="37" t="s">
        <v>100</v>
      </c>
      <c r="K7" s="37" t="s">
        <v>101</v>
      </c>
      <c r="L7" s="37" t="s">
        <v>102</v>
      </c>
      <c r="M7" s="37" t="s">
        <v>103</v>
      </c>
      <c r="N7" s="38" t="s">
        <v>104</v>
      </c>
      <c r="O7" s="38" t="s">
        <v>105</v>
      </c>
      <c r="P7" s="38">
        <v>38.700000000000003</v>
      </c>
      <c r="Q7" s="38">
        <v>91.99</v>
      </c>
      <c r="R7" s="38">
        <v>3960</v>
      </c>
      <c r="S7" s="38">
        <v>4267</v>
      </c>
      <c r="T7" s="38">
        <v>44.38</v>
      </c>
      <c r="U7" s="38">
        <v>96.15</v>
      </c>
      <c r="V7" s="38">
        <v>1638</v>
      </c>
      <c r="W7" s="38">
        <v>1.47</v>
      </c>
      <c r="X7" s="38">
        <v>1114.29</v>
      </c>
      <c r="Y7" s="38">
        <v>80.2</v>
      </c>
      <c r="Z7" s="38">
        <v>75.819999999999993</v>
      </c>
      <c r="AA7" s="38">
        <v>78.05</v>
      </c>
      <c r="AB7" s="38">
        <v>78.06</v>
      </c>
      <c r="AC7" s="38">
        <v>78.92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469.53</v>
      </c>
      <c r="BG7" s="38">
        <v>456.45</v>
      </c>
      <c r="BH7" s="38">
        <v>375.9</v>
      </c>
      <c r="BI7" s="38">
        <v>275.95</v>
      </c>
      <c r="BJ7" s="38">
        <v>239.5</v>
      </c>
      <c r="BK7" s="38">
        <v>974.93</v>
      </c>
      <c r="BL7" s="38">
        <v>855.8</v>
      </c>
      <c r="BM7" s="38">
        <v>789.46</v>
      </c>
      <c r="BN7" s="38">
        <v>826.83</v>
      </c>
      <c r="BO7" s="38">
        <v>867.83</v>
      </c>
      <c r="BP7" s="38">
        <v>832.52</v>
      </c>
      <c r="BQ7" s="38">
        <v>61.79</v>
      </c>
      <c r="BR7" s="38">
        <v>56.76</v>
      </c>
      <c r="BS7" s="38">
        <v>64.11</v>
      </c>
      <c r="BT7" s="38">
        <v>60.09</v>
      </c>
      <c r="BU7" s="38">
        <v>61.81</v>
      </c>
      <c r="BV7" s="38">
        <v>55.32</v>
      </c>
      <c r="BW7" s="38">
        <v>59.8</v>
      </c>
      <c r="BX7" s="38">
        <v>57.77</v>
      </c>
      <c r="BY7" s="38">
        <v>57.31</v>
      </c>
      <c r="BZ7" s="38">
        <v>57.08</v>
      </c>
      <c r="CA7" s="38">
        <v>60.94</v>
      </c>
      <c r="CB7" s="38">
        <v>339.01</v>
      </c>
      <c r="CC7" s="38">
        <v>361.07</v>
      </c>
      <c r="CD7" s="38">
        <v>327.49</v>
      </c>
      <c r="CE7" s="38">
        <v>350.47</v>
      </c>
      <c r="CF7" s="38">
        <v>336.29</v>
      </c>
      <c r="CG7" s="38">
        <v>283.17</v>
      </c>
      <c r="CH7" s="38">
        <v>263.76</v>
      </c>
      <c r="CI7" s="38">
        <v>274.35000000000002</v>
      </c>
      <c r="CJ7" s="38">
        <v>273.52</v>
      </c>
      <c r="CK7" s="38">
        <v>274.99</v>
      </c>
      <c r="CL7" s="38">
        <v>253.04</v>
      </c>
      <c r="CM7" s="38">
        <v>52.57</v>
      </c>
      <c r="CN7" s="38">
        <v>54.5</v>
      </c>
      <c r="CO7" s="38">
        <v>51.88</v>
      </c>
      <c r="CP7" s="38">
        <v>51.08</v>
      </c>
      <c r="CQ7" s="38">
        <v>51.08</v>
      </c>
      <c r="CR7" s="38">
        <v>60.65</v>
      </c>
      <c r="CS7" s="38">
        <v>51.75</v>
      </c>
      <c r="CT7" s="38">
        <v>50.68</v>
      </c>
      <c r="CU7" s="38">
        <v>50.14</v>
      </c>
      <c r="CV7" s="38">
        <v>54.83</v>
      </c>
      <c r="CW7" s="38">
        <v>54.84</v>
      </c>
      <c r="CX7" s="38">
        <v>94.23</v>
      </c>
      <c r="CY7" s="38">
        <v>94.56</v>
      </c>
      <c r="CZ7" s="38">
        <v>94.39</v>
      </c>
      <c r="DA7" s="38">
        <v>95.29</v>
      </c>
      <c r="DB7" s="38">
        <v>95.3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竜太</cp:lastModifiedBy>
  <cp:lastPrinted>2022-01-12T07:27:07Z</cp:lastPrinted>
  <dcterms:modified xsi:type="dcterms:W3CDTF">2022-02-09T02:31:26Z</dcterms:modified>
</cp:coreProperties>
</file>