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filesv.izumozaki.town.izumozaki.niigata.jp\ファイルサーバ\建設課\003_上下水道係\上下水道共通\経営状況調査（経営安定化計画・高資本費対策基礎数値）\経営比較分析表\R2\25水道（47水道）\"/>
    </mc:Choice>
  </mc:AlternateContent>
  <xr:revisionPtr revIDLastSave="0" documentId="13_ncr:1_{302258DA-9E91-482C-A9E2-101849AC4912}" xr6:coauthVersionLast="46" xr6:coauthVersionMax="46" xr10:uidLastSave="{00000000-0000-0000-0000-000000000000}"/>
  <workbookProtection workbookAlgorithmName="SHA-512" workbookHashValue="cnS84WZX6PTZqOQr83mAB45iQlPiC2aZZaUy7Eu05YJgvkjjjV6GfNI3SdLh64lsZioBTAfETeXKmrzft/y+7Q==" workbookSaltValue="23E9ZeehI05IJzfjiksg9g=="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L8" i="4"/>
  <c r="AD8" i="4"/>
  <c r="W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<sst xmlns="http://schemas.openxmlformats.org/spreadsheetml/2006/main" count="233" uniqueCount="117">
  <si>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</si>
  <si>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</si>
  <si>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</si>
  <si>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</si>
  <si>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</si>
  <si>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</si>
  <si>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</si>
  <si>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</si>
  <si>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</si>
  <si>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</si>
  <si>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</si>
  <si>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</si>
  <si>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</si>
  <si>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</si>
  <si>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</si>
  <si>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</si>
  <si>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</si>
  <si>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</si>
  <si>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</si>
  <si>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</si>
  <si>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</si>
  <si>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</si>
  <si>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</si>
  <si>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</si>
  <si>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</si>
  <si>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</si>
  <si>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</si>
  <si>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</si>
  <si>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</si>
  <si>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</si>
  <si>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</si>
  <si>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</si>
  <si>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</si>
  <si>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</si>
  <si>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</si>
  <si>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</si>
  <si>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</si>
  <si>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</si>
  <si>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</si>
  <si>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</si>
  <si>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</si>
  <si>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</si>
  <si>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</si>
  <si>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</si>
  <si>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</si>
  <si>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</si>
  <si>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</si>
  <si>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</si>
  <si>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</si>
  <si>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</si>
  <si>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</si>
  <si>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</si>
  <si>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</si>
  <si>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</si>
  <si>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</si>
  <si>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</si>
  <si>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</si>
  <si>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</si>
  <si>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</si>
  <si>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</si>
  <si>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</si>
  <si>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</si>
  <si>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</si>
  <si>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</si>
  <si>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</si>
  <si>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</si>
  <si>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</si>
  <si>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</si>
  <si>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</si>
  <si>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</si>
  <si>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</si>
  <si>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</si>
  <si>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</si>
  <si>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</si>
  <si>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</si>
  <si>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</si>
  <si>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</si>
  <si>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</si>
  <si>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</si>
  <si>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</si>
  <si>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</si>
  <si>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</si>
  <si>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</si>
  <si>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</si>
  <si>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</si>
  <si>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</si>
  <si>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</si>
  <si>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</si>
  <si>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</si>
  <si>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</si>
  <si>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</si>
  <si>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</si>
  <si>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</si>
  <si>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</si>
  <si>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</si>
  <si>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</si>
  <si>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出雲崎町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</si>
  <si>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</si>
  <si>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</si>
  <si>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</si>
  <si>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</si>
  <si>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</si>
  <si>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</si>
  <si>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</si>
  <si>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</si>
  <si>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</si>
  <si>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</si>
  <si>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</si>
  <si>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</si>
  <si>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</si>
  <si>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</si>
  <si>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</si>
  <si>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</si>
  <si>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</si>
  <si>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老朽管は町内に多数存在し、漏水の進行が懸念されます。そのため有収率の向上と安定的な供給のため、今後も継続的な管路の更新が必要となります。</t>
    <phoneticPr fontId="4"/>
  </si>
  <si>
    <t xml:space="preserve"> ①収益的収支比率は運営に係る総費用と起債償還が料金収入と繰入金等で賄えているかの指標です。本比率は100％を超えており、支出に対して十分な収入が確保されていることを示しています。
 ④企業債残高対給水収益比率は料金収入に対する起債残高の割合です。本比率は類似団体に比べ低い水準を維持しています。近年は老朽管更新事業による起債と、給水需要減による料金収入の低下のため若干の増加傾向にあります。
 ⑤料金回収率は給水に係る費用が料金収入で賄えているかを示す指標です。本指標は100％を超えており、十分な料金収入があることを示しています。
 ⑥給水原価は有収水量１ｍ3あたりにかかる費用を示しています。類似団体に比べ原価は低く、効率的な給水であるといえます。
 ⑦施設利用率は配水能力に対する平均配水量の割合です。本指標は類似団体と同水準であり、お盆時期には80％程まで上昇することを考慮すると、適正な規模で管理されているといえます。
 ⑧有収率は施設稼働が収益につながっているかを判断する指標です。近年改善傾向にありますが、老朽管の漏水による配水効率の悪化が懸念されるため、今後も継続して漏水調査や老朽管更新に努めます。</t>
    <rPh sb="15" eb="18">
      <t>ソウヒヨウ</t>
    </rPh>
    <rPh sb="32" eb="33">
      <t>トウ</t>
    </rPh>
    <rPh sb="278" eb="280">
      <t>ユウシュウ</t>
    </rPh>
    <rPh sb="280" eb="281">
      <t>スイ</t>
    </rPh>
    <rPh sb="281" eb="282">
      <t>リョウ</t>
    </rPh>
    <rPh sb="453" eb="455">
      <t>キンネン</t>
    </rPh>
    <rPh sb="455" eb="457">
      <t>カイゼン</t>
    </rPh>
    <rPh sb="457" eb="459">
      <t>ケイコウ</t>
    </rPh>
    <rPh sb="491" eb="493">
      <t>コンゴ</t>
    </rPh>
    <rPh sb="498" eb="500">
      <t>ロウスイ</t>
    </rPh>
    <rPh sb="500" eb="502">
      <t>チョウサ</t>
    </rPh>
    <phoneticPr fontId="4"/>
  </si>
  <si>
    <t xml:space="preserve"> 経営の健全性・効率性は類似団体と比較し良好であるといえますが、施設・管路の老朽化が大きな課題です。今後も財源確保及び長期的な視点による更新事業に努めます。</t>
    <rPh sb="70" eb="72">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</si>
</sst>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0.74</c:v>
                </c:pt>
                <c:pt idx="1">
                  <c:v>1.34</c:v>
                </c:pt>
                <c:pt idx="2">
                  <c:v>1.24</c:v>
                </c:pt>
                <c:pt idx="3">
                  <c:v>0.72</c:v>
                </c:pt>
                <c:pt idx="4">
                  <c:v>1.2</c:v>
                </c:pt>
              </c:numCache>
            </c:numRef>
          </c:val>
          <c:extLst>
            <c:ext xmlns:c16="http://schemas.microsoft.com/office/drawing/2014/chart" uri="{C3380CC4-5D6E-409C-BE32-E72D297353CC}">
              <c16:uniqueId val="{00000000-6206-40ED-86A1-B6BCF0D4A1D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6206-40ED-86A1-B6BCF0D4A1D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66.63</c:v>
                </c:pt>
                <c:pt idx="1">
                  <c:v>59.67</c:v>
                </c:pt>
                <c:pt idx="2">
                  <c:v>63.41</c:v>
                </c:pt>
                <c:pt idx="3">
                  <c:v>59.05</c:v>
                </c:pt>
                <c:pt idx="4">
                  <c:v>56.6</c:v>
                </c:pt>
              </c:numCache>
            </c:numRef>
          </c:val>
          <c:extLst>
            <c:ext xmlns:c16="http://schemas.microsoft.com/office/drawing/2014/chart" uri="{C3380CC4-5D6E-409C-BE32-E72D297353CC}">
              <c16:uniqueId val="{00000000-2398-45F3-BCF8-DA32A0565A3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2398-45F3-BCF8-DA32A0565A3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69.2</c:v>
                </c:pt>
                <c:pt idx="1">
                  <c:v>75.62</c:v>
                </c:pt>
                <c:pt idx="2">
                  <c:v>72.47</c:v>
                </c:pt>
                <c:pt idx="3">
                  <c:v>74.739999999999995</c:v>
                </c:pt>
                <c:pt idx="4">
                  <c:v>77.94</c:v>
                </c:pt>
              </c:numCache>
            </c:numRef>
          </c:val>
          <c:extLst>
            <c:ext xmlns:c16="http://schemas.microsoft.com/office/drawing/2014/chart" uri="{C3380CC4-5D6E-409C-BE32-E72D297353CC}">
              <c16:uniqueId val="{00000000-4B22-49FA-A835-E3E8AF958E1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4B22-49FA-A835-E3E8AF958E1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153.83000000000001</c:v>
                </c:pt>
                <c:pt idx="1">
                  <c:v>155.88999999999999</c:v>
                </c:pt>
                <c:pt idx="2">
                  <c:v>150.05000000000001</c:v>
                </c:pt>
                <c:pt idx="3">
                  <c:v>133.30000000000001</c:v>
                </c:pt>
                <c:pt idx="4">
                  <c:v>126.35</c:v>
                </c:pt>
              </c:numCache>
            </c:numRef>
          </c:val>
          <c:extLst>
            <c:ext xmlns:c16="http://schemas.microsoft.com/office/drawing/2014/chart" uri="{C3380CC4-5D6E-409C-BE32-E72D297353CC}">
              <c16:uniqueId val="{00000000-6E48-4BA4-9573-D484D123733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6E48-4BA4-9573-D484D123733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44-4AA3-8B15-3ED640E37D2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44-4AA3-8B15-3ED640E37D2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E5-4EA8-8E7E-8629156F55A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E5-4EA8-8E7E-8629156F55A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E7-499B-A206-3B52B5DE95A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E7-499B-A206-3B52B5DE95A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A4-47AA-B99E-5DFD2B9EE0B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A4-47AA-B99E-5DFD2B9EE0B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436.32</c:v>
                </c:pt>
                <c:pt idx="1">
                  <c:v>455.96</c:v>
                </c:pt>
                <c:pt idx="2">
                  <c:v>457.01</c:v>
                </c:pt>
                <c:pt idx="3">
                  <c:v>476.71</c:v>
                </c:pt>
                <c:pt idx="4">
                  <c:v>483.92</c:v>
                </c:pt>
              </c:numCache>
            </c:numRef>
          </c:val>
          <c:extLst>
            <c:ext xmlns:c16="http://schemas.microsoft.com/office/drawing/2014/chart" uri="{C3380CC4-5D6E-409C-BE32-E72D297353CC}">
              <c16:uniqueId val="{00000000-C0E9-431A-8325-936D5F04958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C0E9-431A-8325-936D5F04958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136.22999999999999</c:v>
                </c:pt>
                <c:pt idx="1">
                  <c:v>143.34</c:v>
                </c:pt>
                <c:pt idx="2">
                  <c:v>137.74</c:v>
                </c:pt>
                <c:pt idx="3">
                  <c:v>118.89</c:v>
                </c:pt>
                <c:pt idx="4">
                  <c:v>113.86</c:v>
                </c:pt>
              </c:numCache>
            </c:numRef>
          </c:val>
          <c:extLst>
            <c:ext xmlns:c16="http://schemas.microsoft.com/office/drawing/2014/chart" uri="{C3380CC4-5D6E-409C-BE32-E72D297353CC}">
              <c16:uniqueId val="{00000000-7C28-4AED-B3EA-477EB1B9FD8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7C28-4AED-B3EA-477EB1B9FD8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160</c:v>
                </c:pt>
                <c:pt idx="1">
                  <c:v>153.43</c:v>
                </c:pt>
                <c:pt idx="2">
                  <c:v>157.72</c:v>
                </c:pt>
                <c:pt idx="3">
                  <c:v>186.36</c:v>
                </c:pt>
                <c:pt idx="4">
                  <c:v>195.34</c:v>
                </c:pt>
              </c:numCache>
            </c:numRef>
          </c:val>
          <c:extLst>
            <c:ext xmlns:c16="http://schemas.microsoft.com/office/drawing/2014/chart" uri="{C3380CC4-5D6E-409C-BE32-E72D297353CC}">
              <c16:uniqueId val="{00000000-9835-4763-9B34-277763634D8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9835-4763-9B34-277763634D8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新潟県　出雲崎町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4330</v>
      </c>
      <c r="AM8" s="51"/>
      <c r="AN8" s="51"/>
      <c r="AO8" s="51"/>
      <c r="AP8" s="51"/>
      <c r="AQ8" s="51"/>
      <c r="AR8" s="51"/>
      <c r="AS8" s="51"/>
      <c r="AT8" s="47">
        <f>データ!$S$6</f>
        <v>44.38</v>
      </c>
      <c r="AU8" s="47"/>
      <c r="AV8" s="47"/>
      <c r="AW8" s="47"/>
      <c r="AX8" s="47"/>
      <c r="AY8" s="47"/>
      <c r="AZ8" s="47"/>
      <c r="BA8" s="47"/>
      <c r="BB8" s="47">
        <f>データ!$T$6</f>
        <v>97.57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99.44</v>
      </c>
      <c r="Q10" s="47"/>
      <c r="R10" s="47"/>
      <c r="S10" s="47"/>
      <c r="T10" s="47"/>
      <c r="U10" s="47"/>
      <c r="V10" s="47"/>
      <c r="W10" s="51">
        <f>データ!$Q$6</f>
        <v>3817</v>
      </c>
      <c r="X10" s="51"/>
      <c r="Y10" s="51"/>
      <c r="Z10" s="51"/>
      <c r="AA10" s="51"/>
      <c r="AB10" s="51"/>
      <c r="AC10" s="51"/>
      <c r="AD10" s="2"/>
      <c r="AE10" s="2"/>
      <c r="AF10" s="2"/>
      <c r="AG10" s="2"/>
      <c r="AH10" s="2"/>
      <c r="AI10" s="2"/>
      <c r="AJ10" s="2"/>
      <c r="AK10" s="2"/>
      <c r="AL10" s="51">
        <f>データ!$U$6</f>
        <v>4291</v>
      </c>
      <c r="AM10" s="51"/>
      <c r="AN10" s="51"/>
      <c r="AO10" s="51"/>
      <c r="AP10" s="51"/>
      <c r="AQ10" s="51"/>
      <c r="AR10" s="51"/>
      <c r="AS10" s="51"/>
      <c r="AT10" s="47">
        <f>データ!$V$6</f>
        <v>44.38</v>
      </c>
      <c r="AU10" s="47"/>
      <c r="AV10" s="47"/>
      <c r="AW10" s="47"/>
      <c r="AX10" s="47"/>
      <c r="AY10" s="47"/>
      <c r="AZ10" s="47"/>
      <c r="BA10" s="47"/>
      <c r="BB10" s="47">
        <f>データ!$W$6</f>
        <v>96.69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qrXhZTEk0UT1N9R22XoegB1LuL5TwH7186Lxb6cXTbJx58ZoGNVQa1zc7ROFh1FTS7NI8GOYJyoEyWgRgItoow==" saltValue="cB6/s84IrWvUuemkiufPu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154059</v>
      </c>
      <c r="D6" s="34">
        <f t="shared" si="3"/>
        <v>47</v>
      </c>
      <c r="E6" s="34">
        <f t="shared" si="3"/>
        <v>1</v>
      </c>
      <c r="F6" s="34">
        <f t="shared" si="3"/>
        <v>0</v>
      </c>
      <c r="G6" s="34">
        <f t="shared" si="3"/>
        <v>0</v>
      </c>
      <c r="H6" s="34" t="str">
        <f t="shared" si="3"/>
        <v>新潟県　出雲崎町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99.44</v>
      </c>
      <c r="Q6" s="35">
        <f t="shared" si="3"/>
        <v>3817</v>
      </c>
      <c r="R6" s="35">
        <f t="shared" si="3"/>
        <v>4330</v>
      </c>
      <c r="S6" s="35">
        <f t="shared" si="3"/>
        <v>44.38</v>
      </c>
      <c r="T6" s="35">
        <f t="shared" si="3"/>
        <v>97.57</v>
      </c>
      <c r="U6" s="35">
        <f t="shared" si="3"/>
        <v>4291</v>
      </c>
      <c r="V6" s="35">
        <f t="shared" si="3"/>
        <v>44.38</v>
      </c>
      <c r="W6" s="35">
        <f t="shared" si="3"/>
        <v>96.69</v>
      </c>
      <c r="X6" s="36">
        <f>IF(X7="",NA(),X7)</f>
        <v>153.83000000000001</v>
      </c>
      <c r="Y6" s="36">
        <f t="shared" ref="Y6:AG6" si="4">IF(Y7="",NA(),Y7)</f>
        <v>155.88999999999999</v>
      </c>
      <c r="Z6" s="36">
        <f t="shared" si="4"/>
        <v>150.05000000000001</v>
      </c>
      <c r="AA6" s="36">
        <f t="shared" si="4"/>
        <v>133.30000000000001</v>
      </c>
      <c r="AB6" s="36">
        <f t="shared" si="4"/>
        <v>126.35</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436.32</v>
      </c>
      <c r="BF6" s="36">
        <f t="shared" ref="BF6:BN6" si="7">IF(BF7="",NA(),BF7)</f>
        <v>455.96</v>
      </c>
      <c r="BG6" s="36">
        <f t="shared" si="7"/>
        <v>457.01</v>
      </c>
      <c r="BH6" s="36">
        <f t="shared" si="7"/>
        <v>476.71</v>
      </c>
      <c r="BI6" s="36">
        <f t="shared" si="7"/>
        <v>483.92</v>
      </c>
      <c r="BJ6" s="36">
        <f t="shared" si="7"/>
        <v>1134.67</v>
      </c>
      <c r="BK6" s="36">
        <f t="shared" si="7"/>
        <v>1144.79</v>
      </c>
      <c r="BL6" s="36">
        <f t="shared" si="7"/>
        <v>1061.58</v>
      </c>
      <c r="BM6" s="36">
        <f t="shared" si="7"/>
        <v>1007.7</v>
      </c>
      <c r="BN6" s="36">
        <f t="shared" si="7"/>
        <v>1018.52</v>
      </c>
      <c r="BO6" s="35" t="str">
        <f>IF(BO7="","",IF(BO7="-","【-】","【"&amp;SUBSTITUTE(TEXT(BO7,"#,##0.00"),"-","△")&amp;"】"))</f>
        <v>【1,084.05】</v>
      </c>
      <c r="BP6" s="36">
        <f>IF(BP7="",NA(),BP7)</f>
        <v>136.22999999999999</v>
      </c>
      <c r="BQ6" s="36">
        <f t="shared" ref="BQ6:BY6" si="8">IF(BQ7="",NA(),BQ7)</f>
        <v>143.34</v>
      </c>
      <c r="BR6" s="36">
        <f t="shared" si="8"/>
        <v>137.74</v>
      </c>
      <c r="BS6" s="36">
        <f t="shared" si="8"/>
        <v>118.89</v>
      </c>
      <c r="BT6" s="36">
        <f t="shared" si="8"/>
        <v>113.86</v>
      </c>
      <c r="BU6" s="36">
        <f t="shared" si="8"/>
        <v>40.6</v>
      </c>
      <c r="BV6" s="36">
        <f t="shared" si="8"/>
        <v>56.04</v>
      </c>
      <c r="BW6" s="36">
        <f t="shared" si="8"/>
        <v>58.52</v>
      </c>
      <c r="BX6" s="36">
        <f t="shared" si="8"/>
        <v>59.22</v>
      </c>
      <c r="BY6" s="36">
        <f t="shared" si="8"/>
        <v>58.79</v>
      </c>
      <c r="BZ6" s="35" t="str">
        <f>IF(BZ7="","",IF(BZ7="-","【-】","【"&amp;SUBSTITUTE(TEXT(BZ7,"#,##0.00"),"-","△")&amp;"】"))</f>
        <v>【53.46】</v>
      </c>
      <c r="CA6" s="36">
        <f>IF(CA7="",NA(),CA7)</f>
        <v>160</v>
      </c>
      <c r="CB6" s="36">
        <f t="shared" ref="CB6:CJ6" si="9">IF(CB7="",NA(),CB7)</f>
        <v>153.43</v>
      </c>
      <c r="CC6" s="36">
        <f t="shared" si="9"/>
        <v>157.72</v>
      </c>
      <c r="CD6" s="36">
        <f t="shared" si="9"/>
        <v>186.36</v>
      </c>
      <c r="CE6" s="36">
        <f t="shared" si="9"/>
        <v>195.34</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66.63</v>
      </c>
      <c r="CM6" s="36">
        <f t="shared" ref="CM6:CU6" si="10">IF(CM7="",NA(),CM7)</f>
        <v>59.67</v>
      </c>
      <c r="CN6" s="36">
        <f t="shared" si="10"/>
        <v>63.41</v>
      </c>
      <c r="CO6" s="36">
        <f t="shared" si="10"/>
        <v>59.05</v>
      </c>
      <c r="CP6" s="36">
        <f t="shared" si="10"/>
        <v>56.6</v>
      </c>
      <c r="CQ6" s="36">
        <f t="shared" si="10"/>
        <v>57.29</v>
      </c>
      <c r="CR6" s="36">
        <f t="shared" si="10"/>
        <v>55.9</v>
      </c>
      <c r="CS6" s="36">
        <f t="shared" si="10"/>
        <v>57.3</v>
      </c>
      <c r="CT6" s="36">
        <f t="shared" si="10"/>
        <v>56.76</v>
      </c>
      <c r="CU6" s="36">
        <f t="shared" si="10"/>
        <v>56.04</v>
      </c>
      <c r="CV6" s="35" t="str">
        <f>IF(CV7="","",IF(CV7="-","【-】","【"&amp;SUBSTITUTE(TEXT(CV7,"#,##0.00"),"-","△")&amp;"】"))</f>
        <v>【54.90】</v>
      </c>
      <c r="CW6" s="36">
        <f>IF(CW7="",NA(),CW7)</f>
        <v>69.2</v>
      </c>
      <c r="CX6" s="36">
        <f t="shared" ref="CX6:DF6" si="11">IF(CX7="",NA(),CX7)</f>
        <v>75.62</v>
      </c>
      <c r="CY6" s="36">
        <f t="shared" si="11"/>
        <v>72.47</v>
      </c>
      <c r="CZ6" s="36">
        <f t="shared" si="11"/>
        <v>74.739999999999995</v>
      </c>
      <c r="DA6" s="36">
        <f t="shared" si="11"/>
        <v>77.94</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0.74</v>
      </c>
      <c r="EE6" s="36">
        <f t="shared" ref="EE6:EM6" si="14">IF(EE7="",NA(),EE7)</f>
        <v>1.34</v>
      </c>
      <c r="EF6" s="36">
        <f t="shared" si="14"/>
        <v>1.24</v>
      </c>
      <c r="EG6" s="36">
        <f t="shared" si="14"/>
        <v>0.72</v>
      </c>
      <c r="EH6" s="36">
        <f t="shared" si="14"/>
        <v>1.2</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154059</v>
      </c>
      <c r="D7" s="38">
        <v>47</v>
      </c>
      <c r="E7" s="38">
        <v>1</v>
      </c>
      <c r="F7" s="38">
        <v>0</v>
      </c>
      <c r="G7" s="38">
        <v>0</v>
      </c>
      <c r="H7" s="38" t="s">
        <v>96</v>
      </c>
      <c r="I7" s="38" t="s">
        <v>97</v>
      </c>
      <c r="J7" s="38" t="s">
        <v>98</v>
      </c>
      <c r="K7" s="38" t="s">
        <v>99</v>
      </c>
      <c r="L7" s="38" t="s">
        <v>100</v>
      </c>
      <c r="M7" s="38" t="s">
        <v>101</v>
      </c>
      <c r="N7" s="39" t="s">
        <v>102</v>
      </c>
      <c r="O7" s="39" t="s">
        <v>103</v>
      </c>
      <c r="P7" s="39">
        <v>99.44</v>
      </c>
      <c r="Q7" s="39">
        <v>3817</v>
      </c>
      <c r="R7" s="39">
        <v>4330</v>
      </c>
      <c r="S7" s="39">
        <v>44.38</v>
      </c>
      <c r="T7" s="39">
        <v>97.57</v>
      </c>
      <c r="U7" s="39">
        <v>4291</v>
      </c>
      <c r="V7" s="39">
        <v>44.38</v>
      </c>
      <c r="W7" s="39">
        <v>96.69</v>
      </c>
      <c r="X7" s="39">
        <v>153.83000000000001</v>
      </c>
      <c r="Y7" s="39">
        <v>155.88999999999999</v>
      </c>
      <c r="Z7" s="39">
        <v>150.05000000000001</v>
      </c>
      <c r="AA7" s="39">
        <v>133.30000000000001</v>
      </c>
      <c r="AB7" s="39">
        <v>126.35</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436.32</v>
      </c>
      <c r="BF7" s="39">
        <v>455.96</v>
      </c>
      <c r="BG7" s="39">
        <v>457.01</v>
      </c>
      <c r="BH7" s="39">
        <v>476.71</v>
      </c>
      <c r="BI7" s="39">
        <v>483.92</v>
      </c>
      <c r="BJ7" s="39">
        <v>1134.67</v>
      </c>
      <c r="BK7" s="39">
        <v>1144.79</v>
      </c>
      <c r="BL7" s="39">
        <v>1061.58</v>
      </c>
      <c r="BM7" s="39">
        <v>1007.7</v>
      </c>
      <c r="BN7" s="39">
        <v>1018.52</v>
      </c>
      <c r="BO7" s="39">
        <v>1084.05</v>
      </c>
      <c r="BP7" s="39">
        <v>136.22999999999999</v>
      </c>
      <c r="BQ7" s="39">
        <v>143.34</v>
      </c>
      <c r="BR7" s="39">
        <v>137.74</v>
      </c>
      <c r="BS7" s="39">
        <v>118.89</v>
      </c>
      <c r="BT7" s="39">
        <v>113.86</v>
      </c>
      <c r="BU7" s="39">
        <v>40.6</v>
      </c>
      <c r="BV7" s="39">
        <v>56.04</v>
      </c>
      <c r="BW7" s="39">
        <v>58.52</v>
      </c>
      <c r="BX7" s="39">
        <v>59.22</v>
      </c>
      <c r="BY7" s="39">
        <v>58.79</v>
      </c>
      <c r="BZ7" s="39">
        <v>53.46</v>
      </c>
      <c r="CA7" s="39">
        <v>160</v>
      </c>
      <c r="CB7" s="39">
        <v>153.43</v>
      </c>
      <c r="CC7" s="39">
        <v>157.72</v>
      </c>
      <c r="CD7" s="39">
        <v>186.36</v>
      </c>
      <c r="CE7" s="39">
        <v>195.34</v>
      </c>
      <c r="CF7" s="39">
        <v>440.03</v>
      </c>
      <c r="CG7" s="39">
        <v>304.35000000000002</v>
      </c>
      <c r="CH7" s="39">
        <v>296.3</v>
      </c>
      <c r="CI7" s="39">
        <v>292.89999999999998</v>
      </c>
      <c r="CJ7" s="39">
        <v>298.25</v>
      </c>
      <c r="CK7" s="39">
        <v>300.47000000000003</v>
      </c>
      <c r="CL7" s="39">
        <v>66.63</v>
      </c>
      <c r="CM7" s="39">
        <v>59.67</v>
      </c>
      <c r="CN7" s="39">
        <v>63.41</v>
      </c>
      <c r="CO7" s="39">
        <v>59.05</v>
      </c>
      <c r="CP7" s="39">
        <v>56.6</v>
      </c>
      <c r="CQ7" s="39">
        <v>57.29</v>
      </c>
      <c r="CR7" s="39">
        <v>55.9</v>
      </c>
      <c r="CS7" s="39">
        <v>57.3</v>
      </c>
      <c r="CT7" s="39">
        <v>56.76</v>
      </c>
      <c r="CU7" s="39">
        <v>56.04</v>
      </c>
      <c r="CV7" s="39">
        <v>54.9</v>
      </c>
      <c r="CW7" s="39">
        <v>69.2</v>
      </c>
      <c r="CX7" s="39">
        <v>75.62</v>
      </c>
      <c r="CY7" s="39">
        <v>72.47</v>
      </c>
      <c r="CZ7" s="39">
        <v>74.739999999999995</v>
      </c>
      <c r="DA7" s="39">
        <v>77.94</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0.74</v>
      </c>
      <c r="EE7" s="39">
        <v>1.34</v>
      </c>
      <c r="EF7" s="39">
        <v>1.24</v>
      </c>
      <c r="EG7" s="39">
        <v>0.72</v>
      </c>
      <c r="EH7" s="39">
        <v>1.2</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小名　圭太</cp:lastModifiedBy>
  <cp:lastPrinted>2021-01-19T00:37:18Z</cp:lastPrinted>
  <dcterms:modified xsi:type="dcterms:W3CDTF">2021-01-19T01:07:26Z</dcterms:modified>
</cp:coreProperties>
</file>