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2\25下水道（47下水道）\"/>
    </mc:Choice>
  </mc:AlternateContent>
  <xr:revisionPtr revIDLastSave="0" documentId="13_ncr:1_{AF609981-7DF5-4F8D-81CC-0CF9969D768F}" xr6:coauthVersionLast="46" xr6:coauthVersionMax="46" xr10:uidLastSave="{00000000-0000-0000-0000-000000000000}"/>
  <workbookProtection workbookAlgorithmName="SHA-512" workbookHashValue="BZZaqlBDr0McFcsdlgRdUqkaVDRYy+Bu5NMZuDQ9EV2jsvccewh7dLDVRqxhfDGGzAlchf/JaXZDZTIHOwnQWw==" workbookSaltValue="QLqcuwgTeki2Qf4dKquyt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I10" i="4"/>
  <c r="B10" i="4"/>
  <c r="I8" i="4"/>
</calcChain>
</file>

<file path=xl/sharedStrings.xml><?xml version="1.0" encoding="utf-8"?>
<sst xmlns="http://schemas.openxmlformats.org/spreadsheetml/2006/main" count="237" uniqueCount="119">
  <si>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</si>
  <si>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</si>
  <si>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</si>
  <si>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</si>
  <si>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</si>
  <si>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</si>
  <si>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</si>
  <si>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</si>
  <si>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</si>
  <si>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</si>
  <si>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</si>
  <si>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</si>
  <si>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</si>
  <si>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</si>
  <si>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</si>
  <si>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</si>
  <si>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</si>
  <si>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</si>
  <si>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</si>
  <si>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</si>
  <si>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</si>
  <si>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</si>
  <si>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</si>
  <si>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</si>
  <si>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</si>
  <si>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</si>
  <si>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</si>
  <si>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</si>
  <si>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</si>
  <si>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</si>
  <si>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</si>
  <si>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</si>
  <si>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</si>
  <si>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</si>
  <si>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</si>
  <si>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</si>
  <si>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</si>
  <si>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</si>
  <si>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</si>
  <si>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</si>
  <si>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</si>
  <si>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</si>
  <si>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</si>
  <si>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</si>
  <si>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</si>
  <si>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</si>
  <si>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</si>
  <si>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</si>
  <si>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</si>
  <si>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</si>
  <si>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</si>
  <si>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</si>
  <si>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</si>
  <si>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</si>
  <si>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</si>
  <si>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</si>
  <si>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</si>
  <si>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</si>
  <si>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</si>
  <si>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</si>
  <si>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</si>
  <si>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</si>
  <si>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</si>
  <si>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</si>
  <si>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</si>
  <si>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</si>
  <si>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</si>
  <si>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</si>
  <si>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</si>
  <si>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</si>
  <si>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</si>
  <si>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</si>
  <si>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</si>
  <si>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</si>
  <si>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</si>
  <si>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</si>
  <si>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</si>
  <si>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</si>
  <si>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</si>
  <si>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</si>
  <si>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</si>
  <si>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</si>
  <si>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</si>
  <si>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</si>
  <si>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</si>
  <si>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</si>
  <si>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</si>
  <si>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</si>
  <si>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</si>
  <si>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</si>
  <si>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</si>
  <si>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</si>
  <si>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</si>
  <si>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</si>
  <si>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</si>
  <si>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</si>
  <si>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</si>
  <si>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</si>
  <si>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</si>
  <si>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</si>
  <si>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</si>
  <si>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</si>
  <si>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</si>
  <si>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</si>
  <si>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</si>
  <si>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</si>
  <si>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</si>
  <si>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</si>
  <si>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</si>
  <si>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</si>
  <si>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</si>
  <si>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</si>
  <si>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</si>
  <si>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</si>
  <si>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</si>
  <si>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</si>
  <si>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マンホール、管渠とも耐用年数50年のところ古いもので経過年数28年間です。管渠清掃、点検により耐用年数の延伸を目指します。
　3箇所の処理場のうち出雲崎、松本の2箇所については、26年を経過し電気機械設備の多くが耐用年数を迎え対策が必要な状況です。
　出雲崎については平成25年度から平成27年度に処理場の設備更新対策事業に取り組み、機能回復を行いました。
　松本については、最低限の維持修繕による延命の後、出雲崎に統合する計画です。
　赤坂山については今後10年を目途に機能回復事業の検討が必要です。</t>
    <rPh sb="234" eb="236">
      <t>メド</t>
    </rPh>
    <rPh sb="244" eb="246">
      <t>ケントウ</t>
    </rPh>
    <phoneticPr fontId="4"/>
  </si>
  <si>
    <t>　収益的収支、経費回収率、汚水処理原価とも起債償還額の減少により改善傾向を示していますが、償還金のほとんどは繰入金に頼っている状況です。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建設に係る起債償還は、減少しながら令和13年度に終了するため将来は出雲崎、松本地区の統合により処理場の維持管理費を縮減させながら、施設の延命化を行います。また、処理場更新費用が増大する前の段階で下水道へ統合し維持管理費の縮減に努め人口減少による料金収入減へ対応します。
　上記方針を戦略的に実施するため今後10年間の経営戦略を平成29年1月に策定しました。</t>
    <rPh sb="73" eb="75">
      <t>ルイジ</t>
    </rPh>
    <rPh sb="75" eb="77">
      <t>ダンタイ</t>
    </rPh>
    <rPh sb="83" eb="84">
      <t>カンガ</t>
    </rPh>
    <rPh sb="155" eb="157">
      <t>レイワ</t>
    </rPh>
    <rPh sb="168" eb="170">
      <t>ショウライ</t>
    </rPh>
    <rPh sb="193" eb="194">
      <t>ヒ</t>
    </rPh>
    <rPh sb="274" eb="276">
      <t>ジョウキ</t>
    </rPh>
    <rPh sb="276" eb="278">
      <t>ホウシン</t>
    </rPh>
    <rPh sb="279" eb="282">
      <t>センリャクテキ</t>
    </rPh>
    <rPh sb="283" eb="285">
      <t>ジッシ</t>
    </rPh>
    <rPh sb="289" eb="291">
      <t>コンゴ</t>
    </rPh>
    <rPh sb="293" eb="295">
      <t>ネンカン</t>
    </rPh>
    <rPh sb="296" eb="298">
      <t>ケイエイ</t>
    </rPh>
    <rPh sb="298" eb="300">
      <t>センリャク</t>
    </rPh>
    <rPh sb="301" eb="303">
      <t>ヘイセイ</t>
    </rPh>
    <rPh sb="305" eb="306">
      <t>ネン</t>
    </rPh>
    <rPh sb="307" eb="308">
      <t>ガツ</t>
    </rPh>
    <rPh sb="309" eb="311">
      <t>サクテイ</t>
    </rPh>
    <phoneticPr fontId="4"/>
  </si>
  <si>
    <t>　①収益的収支は、農排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起債償還のピークを過ぎているため改善傾向でしたが、R元はH30と比較し処理場の修繕が増加しました。
　⑥汚水処理原価は、維持管理と公費負担以外の起債償還を年間の処理水量で除した数値で、汚水処理１m3あたりいくらかかっているかの金額で改善傾向でしたが、R元はH30と比較し処理場の修繕が増加しました。
  ⑦施設利用率は、処理場の日平均処理水量を施設最大処理能力で除した数値です。人口減少に伴う処理水量が減少しており、今後も人口減少が懸念材料となります。
　⑧水洗化率は、住民のご理解もあり類似団体と比べ高い数値です。
　</t>
    <rPh sb="9" eb="10">
      <t>ノウ</t>
    </rPh>
    <rPh sb="29" eb="31">
      <t>キサイ</t>
    </rPh>
    <rPh sb="70" eb="72">
      <t>ガンキン</t>
    </rPh>
    <rPh sb="72" eb="74">
      <t>ショウカン</t>
    </rPh>
    <rPh sb="186" eb="188">
      <t>ルイジ</t>
    </rPh>
    <rPh sb="188" eb="190">
      <t>ダンタイ</t>
    </rPh>
    <rPh sb="191" eb="192">
      <t>クラ</t>
    </rPh>
    <rPh sb="193" eb="195">
      <t>キサイ</t>
    </rPh>
    <rPh sb="195" eb="197">
      <t>ザンダカ</t>
    </rPh>
    <rPh sb="198" eb="199">
      <t>スク</t>
    </rPh>
    <rPh sb="201" eb="203">
      <t>ジョウキョウ</t>
    </rPh>
    <rPh sb="294" eb="296">
      <t>キサイ</t>
    </rPh>
    <rPh sb="296" eb="298">
      <t>ショウカン</t>
    </rPh>
    <rPh sb="303" eb="304">
      <t>ス</t>
    </rPh>
    <rPh sb="310" eb="312">
      <t>カイゼン</t>
    </rPh>
    <rPh sb="312" eb="314">
      <t>ケイコウ</t>
    </rPh>
    <rPh sb="320" eb="321">
      <t>ガン</t>
    </rPh>
    <rPh sb="326" eb="328">
      <t>ヒカク</t>
    </rPh>
    <rPh sb="329" eb="332">
      <t>ショリジョウ</t>
    </rPh>
    <rPh sb="333" eb="335">
      <t>シュウゼン</t>
    </rPh>
    <rPh sb="336" eb="338">
      <t>ゾウカ</t>
    </rPh>
    <rPh sb="354" eb="356">
      <t>イジ</t>
    </rPh>
    <rPh sb="356" eb="358">
      <t>カンリ</t>
    </rPh>
    <rPh sb="359" eb="361">
      <t>コウヒ</t>
    </rPh>
    <rPh sb="361" eb="363">
      <t>フタン</t>
    </rPh>
    <rPh sb="363" eb="365">
      <t>イガイ</t>
    </rPh>
    <rPh sb="366" eb="368">
      <t>キサイ</t>
    </rPh>
    <rPh sb="368" eb="370">
      <t>ショウカン</t>
    </rPh>
    <rPh sb="371" eb="373">
      <t>ネンカン</t>
    </rPh>
    <rPh sb="374" eb="376">
      <t>ショリ</t>
    </rPh>
    <rPh sb="376" eb="378">
      <t>スイリョウ</t>
    </rPh>
    <rPh sb="379" eb="380">
      <t>ジョ</t>
    </rPh>
    <rPh sb="382" eb="384">
      <t>スウチ</t>
    </rPh>
    <rPh sb="410" eb="412">
      <t>カイゼン</t>
    </rPh>
    <rPh sb="412" eb="414">
      <t>ケイコウ</t>
    </rPh>
    <rPh sb="420" eb="421">
      <t>ガン</t>
    </rPh>
    <rPh sb="426" eb="428">
      <t>ヒカク</t>
    </rPh>
    <rPh sb="429" eb="432">
      <t>ショリジョウ</t>
    </rPh>
    <rPh sb="433" eb="435">
      <t>シュウゼン</t>
    </rPh>
    <rPh sb="436" eb="438">
      <t>ゾウカ</t>
    </rPh>
    <rPh sb="447" eb="449">
      <t>シセツ</t>
    </rPh>
    <rPh sb="449" eb="451">
      <t>リヨウ</t>
    </rPh>
    <rPh sb="451" eb="452">
      <t>リツ</t>
    </rPh>
    <rPh sb="454" eb="457">
      <t>ショリジョウ</t>
    </rPh>
    <rPh sb="458" eb="459">
      <t>ニチ</t>
    </rPh>
    <rPh sb="459" eb="461">
      <t>ヘイキン</t>
    </rPh>
    <rPh sb="461" eb="463">
      <t>ショリ</t>
    </rPh>
    <rPh sb="463" eb="465">
      <t>スイリョウ</t>
    </rPh>
    <rPh sb="466" eb="468">
      <t>シセツ</t>
    </rPh>
    <rPh sb="468" eb="470">
      <t>サイダイ</t>
    </rPh>
    <rPh sb="470" eb="472">
      <t>ショリ</t>
    </rPh>
    <rPh sb="472" eb="474">
      <t>ノウリョク</t>
    </rPh>
    <rPh sb="475" eb="476">
      <t>ジョ</t>
    </rPh>
    <rPh sb="478" eb="480">
      <t>スウチ</t>
    </rPh>
    <rPh sb="483" eb="485">
      <t>ジンコウ</t>
    </rPh>
    <rPh sb="485" eb="487">
      <t>ゲンショウ</t>
    </rPh>
    <rPh sb="488" eb="489">
      <t>トモナ</t>
    </rPh>
    <rPh sb="490" eb="492">
      <t>ショリ</t>
    </rPh>
    <rPh sb="492" eb="494">
      <t>スイリョウ</t>
    </rPh>
    <rPh sb="495" eb="497">
      <t>ゲンショウ</t>
    </rPh>
    <rPh sb="502" eb="504">
      <t>コンゴ</t>
    </rPh>
    <rPh sb="505" eb="507">
      <t>ジンコウ</t>
    </rPh>
    <rPh sb="507" eb="509">
      <t>ゲンショウ</t>
    </rPh>
    <rPh sb="510" eb="512">
      <t>ケネン</t>
    </rPh>
    <rPh sb="512" eb="514">
      <t>ザイリョウ</t>
    </rPh>
    <rPh sb="523" eb="526">
      <t>スイセンカ</t>
    </rPh>
    <rPh sb="526" eb="527">
      <t>リツ</t>
    </rPh>
    <rPh sb="529" eb="531">
      <t>ジュウミン</t>
    </rPh>
    <rPh sb="533" eb="535">
      <t>リカイ</t>
    </rPh>
    <rPh sb="538" eb="540">
      <t>ルイジ</t>
    </rPh>
    <rPh sb="540" eb="542">
      <t>ダンタイ</t>
    </rPh>
    <rPh sb="543" eb="544">
      <t>クラ</t>
    </rPh>
    <rPh sb="545" eb="546">
      <t>タカ</t>
    </rPh>
    <rPh sb="547" eb="54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</si>
</sst>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57-4368-91C4-1F7A08CAD1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957-4368-91C4-1F7A08CAD1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52.57</c:v>
                </c:pt>
                <c:pt idx="2">
                  <c:v>54.5</c:v>
                </c:pt>
                <c:pt idx="3">
                  <c:v>51.88</c:v>
                </c:pt>
                <c:pt idx="4">
                  <c:v>51.08</c:v>
                </c:pt>
              </c:numCache>
            </c:numRef>
          </c:val>
          <c:extLst>
            <c:ext xmlns:c16="http://schemas.microsoft.com/office/drawing/2014/chart" uri="{C3380CC4-5D6E-409C-BE32-E72D297353CC}">
              <c16:uniqueId val="{00000000-4A0D-4B06-A78A-DB18182A4A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A0D-4B06-A78A-DB18182A4A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94.02</c:v>
                </c:pt>
                <c:pt idx="1">
                  <c:v>94.23</c:v>
                </c:pt>
                <c:pt idx="2">
                  <c:v>94.56</c:v>
                </c:pt>
                <c:pt idx="3">
                  <c:v>94.39</c:v>
                </c:pt>
                <c:pt idx="4">
                  <c:v>95.29</c:v>
                </c:pt>
              </c:numCache>
            </c:numRef>
          </c:val>
          <c:extLst>
            <c:ext xmlns:c16="http://schemas.microsoft.com/office/drawing/2014/chart" uri="{C3380CC4-5D6E-409C-BE32-E72D297353CC}">
              <c16:uniqueId val="{00000000-36A0-4152-8E94-73840CF929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6A0-4152-8E94-73840CF929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76.8</c:v>
                </c:pt>
                <c:pt idx="1">
                  <c:v>80.2</c:v>
                </c:pt>
                <c:pt idx="2">
                  <c:v>75.819999999999993</c:v>
                </c:pt>
                <c:pt idx="3">
                  <c:v>78.05</c:v>
                </c:pt>
                <c:pt idx="4">
                  <c:v>78.06</c:v>
                </c:pt>
              </c:numCache>
            </c:numRef>
          </c:val>
          <c:extLst>
            <c:ext xmlns:c16="http://schemas.microsoft.com/office/drawing/2014/chart" uri="{C3380CC4-5D6E-409C-BE32-E72D297353CC}">
              <c16:uniqueId val="{00000000-441E-4803-9A4A-9C63BF6912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E-4803-9A4A-9C63BF6912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FC-456E-B4DC-5B80E94F92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FC-456E-B4DC-5B80E94F92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F-4EDE-9B8A-7BD2F81B05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F-4EDE-9B8A-7BD2F81B05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3A-4880-A2C3-485A78991A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A-4880-A2C3-485A78991A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D-4E8E-8E3A-3A78CF95CB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D-4E8E-8E3A-3A78CF95CB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541.1</c:v>
                </c:pt>
                <c:pt idx="1">
                  <c:v>469.53</c:v>
                </c:pt>
                <c:pt idx="2">
                  <c:v>456.45</c:v>
                </c:pt>
                <c:pt idx="3">
                  <c:v>375.9</c:v>
                </c:pt>
                <c:pt idx="4">
                  <c:v>275.95</c:v>
                </c:pt>
              </c:numCache>
            </c:numRef>
          </c:val>
          <c:extLst>
            <c:ext xmlns:c16="http://schemas.microsoft.com/office/drawing/2014/chart" uri="{C3380CC4-5D6E-409C-BE32-E72D297353CC}">
              <c16:uniqueId val="{00000000-A7C8-4C9A-A74C-81E92836F8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7C8-4C9A-A74C-81E92836F8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56.36</c:v>
                </c:pt>
                <c:pt idx="1">
                  <c:v>61.79</c:v>
                </c:pt>
                <c:pt idx="2">
                  <c:v>56.76</c:v>
                </c:pt>
                <c:pt idx="3">
                  <c:v>64.11</c:v>
                </c:pt>
                <c:pt idx="4">
                  <c:v>60.09</c:v>
                </c:pt>
              </c:numCache>
            </c:numRef>
          </c:val>
          <c:extLst>
            <c:ext xmlns:c16="http://schemas.microsoft.com/office/drawing/2014/chart" uri="{C3380CC4-5D6E-409C-BE32-E72D297353CC}">
              <c16:uniqueId val="{00000000-E1BB-41A1-908D-82517DBC2E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1BB-41A1-908D-82517DBC2E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370.82</c:v>
                </c:pt>
                <c:pt idx="1">
                  <c:v>339.01</c:v>
                </c:pt>
                <c:pt idx="2">
                  <c:v>361.07</c:v>
                </c:pt>
                <c:pt idx="3">
                  <c:v>327.49</c:v>
                </c:pt>
                <c:pt idx="4">
                  <c:v>350.47</c:v>
                </c:pt>
              </c:numCache>
            </c:numRef>
          </c:val>
          <c:extLst>
            <c:ext xmlns:c16="http://schemas.microsoft.com/office/drawing/2014/chart" uri="{C3380CC4-5D6E-409C-BE32-E72D297353CC}">
              <c16:uniqueId val="{00000000-4F90-47D7-8119-C746DA6BD0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F90-47D7-8119-C746DA6BD0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出雲崎町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4330</v>
      </c>
      <c r="AM8" s="69"/>
      <c r="AN8" s="69"/>
      <c r="AO8" s="69"/>
      <c r="AP8" s="69"/>
      <c r="AQ8" s="69"/>
      <c r="AR8" s="69"/>
      <c r="AS8" s="69"/>
      <c r="AT8" s="68">
        <f>データ!T6</f>
        <v>44.38</v>
      </c>
      <c r="AU8" s="68"/>
      <c r="AV8" s="68"/>
      <c r="AW8" s="68"/>
      <c r="AX8" s="68"/>
      <c r="AY8" s="68"/>
      <c r="AZ8" s="68"/>
      <c r="BA8" s="68"/>
      <c r="BB8" s="68">
        <f>データ!U6</f>
        <v>97.57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38.840000000000003</v>
      </c>
      <c r="Q10" s="68"/>
      <c r="R10" s="68"/>
      <c r="S10" s="68"/>
      <c r="T10" s="68"/>
      <c r="U10" s="68"/>
      <c r="V10" s="68"/>
      <c r="W10" s="68">
        <f>データ!Q6</f>
        <v>95.55</v>
      </c>
      <c r="X10" s="68"/>
      <c r="Y10" s="68"/>
      <c r="Z10" s="68"/>
      <c r="AA10" s="68"/>
      <c r="AB10" s="68"/>
      <c r="AC10" s="68"/>
      <c r="AD10" s="69">
        <f>データ!R6</f>
        <v>3960</v>
      </c>
      <c r="AE10" s="69"/>
      <c r="AF10" s="69"/>
      <c r="AG10" s="69"/>
      <c r="AH10" s="69"/>
      <c r="AI10" s="69"/>
      <c r="AJ10" s="69"/>
      <c r="AK10" s="2"/>
      <c r="AL10" s="69">
        <f>データ!V6</f>
        <v>1676</v>
      </c>
      <c r="AM10" s="69"/>
      <c r="AN10" s="69"/>
      <c r="AO10" s="69"/>
      <c r="AP10" s="69"/>
      <c r="AQ10" s="69"/>
      <c r="AR10" s="69"/>
      <c r="AS10" s="69"/>
      <c r="AT10" s="68">
        <f>データ!W6</f>
        <v>1.47</v>
      </c>
      <c r="AU10" s="68"/>
      <c r="AV10" s="68"/>
      <c r="AW10" s="68"/>
      <c r="AX10" s="68"/>
      <c r="AY10" s="68"/>
      <c r="AZ10" s="68"/>
      <c r="BA10" s="68"/>
      <c r="BB10" s="68">
        <f>データ!X6</f>
        <v>1140.1400000000001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FrXk6e/sktCq6yIA0cSwVWn23BoVyzwmkPH8ITd+X+0d4t3f+/APL76m+rgyqjpCab3E5ty1UNaUNKSeWaK3LA==" saltValue="ja6qNZb4CbmuteqFkRln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154059</v>
      </c>
      <c r="D6" s="33">
        <f t="shared" si="3"/>
        <v>47</v>
      </c>
      <c r="E6" s="33">
        <f t="shared" si="3"/>
        <v>17</v>
      </c>
      <c r="F6" s="33">
        <f t="shared" si="3"/>
        <v>5</v>
      </c>
      <c r="G6" s="33">
        <f t="shared" si="3"/>
        <v>0</v>
      </c>
      <c r="H6" s="33" t="str">
        <f t="shared" si="3"/>
        <v>新潟県　出雲崎町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38.840000000000003</v>
      </c>
      <c r="Q6" s="34">
        <f t="shared" si="3"/>
        <v>95.55</v>
      </c>
      <c r="R6" s="34">
        <f t="shared" si="3"/>
        <v>3960</v>
      </c>
      <c r="S6" s="34">
        <f t="shared" si="3"/>
        <v>4330</v>
      </c>
      <c r="T6" s="34">
        <f t="shared" si="3"/>
        <v>44.38</v>
      </c>
      <c r="U6" s="34">
        <f t="shared" si="3"/>
        <v>97.57</v>
      </c>
      <c r="V6" s="34">
        <f t="shared" si="3"/>
        <v>1676</v>
      </c>
      <c r="W6" s="34">
        <f t="shared" si="3"/>
        <v>1.47</v>
      </c>
      <c r="X6" s="34">
        <f t="shared" si="3"/>
        <v>1140.1400000000001</v>
      </c>
      <c r="Y6" s="35">
        <f>IF(Y7="",NA(),Y7)</f>
        <v>76.8</v>
      </c>
      <c r="Z6" s="35">
        <f t="shared" ref="Z6:AH6" si="4">IF(Z7="",NA(),Z7)</f>
        <v>80.2</v>
      </c>
      <c r="AA6" s="35">
        <f t="shared" si="4"/>
        <v>75.819999999999993</v>
      </c>
      <c r="AB6" s="35">
        <f t="shared" si="4"/>
        <v>78.05</v>
      </c>
      <c r="AC6" s="35">
        <f t="shared" si="4"/>
        <v>78.06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541.1</v>
      </c>
      <c r="BG6" s="35">
        <f t="shared" ref="BG6:BO6" si="7">IF(BG7="",NA(),BG7)</f>
        <v>469.53</v>
      </c>
      <c r="BH6" s="35">
        <f t="shared" si="7"/>
        <v>456.45</v>
      </c>
      <c r="BI6" s="35">
        <f t="shared" si="7"/>
        <v>375.9</v>
      </c>
      <c r="BJ6" s="35">
        <f t="shared" si="7"/>
        <v>275.95</v>
      </c>
      <c r="BK6" s="35">
        <f t="shared" si="7"/>
        <v>1081.8</v>
      </c>
      <c r="BL6" s="35">
        <f t="shared" si="7"/>
        <v>974.93</v>
      </c>
      <c r="BM6" s="35">
        <f t="shared" si="7"/>
        <v>855.8</v>
      </c>
      <c r="BN6" s="35">
        <f t="shared" si="7"/>
        <v>789.46</v>
      </c>
      <c r="BO6" s="35">
        <f t="shared" si="7"/>
        <v>826.83</v>
      </c>
      <c r="BP6" s="34" t="str">
        <f>IF(BP7="","",IF(BP7="-","【-】","【"&amp;SUBSTITUTE(TEXT(BP7,"#,##0.00"),"-","△")&amp;"】"))</f>
        <v>【765.47】</v>
      </c>
      <c r="BQ6" s="35">
        <f>IF(BQ7="",NA(),BQ7)</f>
        <v>56.36</v>
      </c>
      <c r="BR6" s="35">
        <f t="shared" ref="BR6:BZ6" si="8">IF(BR7="",NA(),BR7)</f>
        <v>61.79</v>
      </c>
      <c r="BS6" s="35">
        <f t="shared" si="8"/>
        <v>56.76</v>
      </c>
      <c r="BT6" s="35">
        <f t="shared" si="8"/>
        <v>64.11</v>
      </c>
      <c r="BU6" s="35">
        <f t="shared" si="8"/>
        <v>60.09</v>
      </c>
      <c r="BV6" s="35">
        <f t="shared" si="8"/>
        <v>52.19</v>
      </c>
      <c r="BW6" s="35">
        <f t="shared" si="8"/>
        <v>55.32</v>
      </c>
      <c r="BX6" s="35">
        <f t="shared" si="8"/>
        <v>59.8</v>
      </c>
      <c r="BY6" s="35">
        <f t="shared" si="8"/>
        <v>57.77</v>
      </c>
      <c r="BZ6" s="35">
        <f t="shared" si="8"/>
        <v>57.31</v>
      </c>
      <c r="CA6" s="34" t="str">
        <f>IF(CA7="","",IF(CA7="-","【-】","【"&amp;SUBSTITUTE(TEXT(CA7,"#,##0.00"),"-","△")&amp;"】"))</f>
        <v>【59.59】</v>
      </c>
      <c r="CB6" s="35">
        <f>IF(CB7="",NA(),CB7)</f>
        <v>370.82</v>
      </c>
      <c r="CC6" s="35">
        <f t="shared" ref="CC6:CK6" si="9">IF(CC7="",NA(),CC7)</f>
        <v>339.01</v>
      </c>
      <c r="CD6" s="35">
        <f t="shared" si="9"/>
        <v>361.07</v>
      </c>
      <c r="CE6" s="35">
        <f t="shared" si="9"/>
        <v>327.49</v>
      </c>
      <c r="CF6" s="35">
        <f t="shared" si="9"/>
        <v>350.47</v>
      </c>
      <c r="CG6" s="35">
        <f t="shared" si="9"/>
        <v>296.14</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52.57</v>
      </c>
      <c r="CO6" s="35">
        <f t="shared" si="10"/>
        <v>54.5</v>
      </c>
      <c r="CP6" s="35">
        <f t="shared" si="10"/>
        <v>51.88</v>
      </c>
      <c r="CQ6" s="35">
        <f t="shared" si="10"/>
        <v>51.08</v>
      </c>
      <c r="CR6" s="35">
        <f t="shared" si="10"/>
        <v>52.31</v>
      </c>
      <c r="CS6" s="35">
        <f t="shared" si="10"/>
        <v>60.65</v>
      </c>
      <c r="CT6" s="35">
        <f t="shared" si="10"/>
        <v>51.75</v>
      </c>
      <c r="CU6" s="35">
        <f t="shared" si="10"/>
        <v>50.68</v>
      </c>
      <c r="CV6" s="35">
        <f t="shared" si="10"/>
        <v>50.14</v>
      </c>
      <c r="CW6" s="34" t="str">
        <f>IF(CW7="","",IF(CW7="-","【-】","【"&amp;SUBSTITUTE(TEXT(CW7,"#,##0.00"),"-","△")&amp;"】"))</f>
        <v>【51.30】</v>
      </c>
      <c r="CX6" s="35">
        <f>IF(CX7="",NA(),CX7)</f>
        <v>94.02</v>
      </c>
      <c r="CY6" s="35">
        <f t="shared" ref="CY6:DG6" si="11">IF(CY7="",NA(),CY7)</f>
        <v>94.23</v>
      </c>
      <c r="CZ6" s="35">
        <f t="shared" si="11"/>
        <v>94.56</v>
      </c>
      <c r="DA6" s="35">
        <f t="shared" si="11"/>
        <v>94.39</v>
      </c>
      <c r="DB6" s="35">
        <f t="shared" si="11"/>
        <v>95.29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154059</v>
      </c>
      <c r="D7" s="37">
        <v>47</v>
      </c>
      <c r="E7" s="37">
        <v>17</v>
      </c>
      <c r="F7" s="37">
        <v>5</v>
      </c>
      <c r="G7" s="37">
        <v>0</v>
      </c>
      <c r="H7" s="37" t="s">
        <v>98</v>
      </c>
      <c r="I7" s="37" t="s">
        <v>99</v>
      </c>
      <c r="J7" s="37" t="s">
        <v>100</v>
      </c>
      <c r="K7" s="37" t="s">
        <v>101</v>
      </c>
      <c r="L7" s="37" t="s">
        <v>102</v>
      </c>
      <c r="M7" s="37" t="s">
        <v>103</v>
      </c>
      <c r="N7" s="38" t="s">
        <v>104</v>
      </c>
      <c r="O7" s="38" t="s">
        <v>105</v>
      </c>
      <c r="P7" s="38">
        <v>38.840000000000003</v>
      </c>
      <c r="Q7" s="38">
        <v>95.55</v>
      </c>
      <c r="R7" s="38">
        <v>3960</v>
      </c>
      <c r="S7" s="38">
        <v>4330</v>
      </c>
      <c r="T7" s="38">
        <v>44.38</v>
      </c>
      <c r="U7" s="38">
        <v>97.57</v>
      </c>
      <c r="V7" s="38">
        <v>1676</v>
      </c>
      <c r="W7" s="38">
        <v>1.47</v>
      </c>
      <c r="X7" s="38">
        <v>1140.1400000000001</v>
      </c>
      <c r="Y7" s="38">
        <v>76.8</v>
      </c>
      <c r="Z7" s="38">
        <v>80.2</v>
      </c>
      <c r="AA7" s="38">
        <v>75.819999999999993</v>
      </c>
      <c r="AB7" s="38">
        <v>78.05</v>
      </c>
      <c r="AC7" s="38">
        <v>78.06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541.1</v>
      </c>
      <c r="BG7" s="38">
        <v>469.53</v>
      </c>
      <c r="BH7" s="38">
        <v>456.45</v>
      </c>
      <c r="BI7" s="38">
        <v>375.9</v>
      </c>
      <c r="BJ7" s="38">
        <v>275.95</v>
      </c>
      <c r="BK7" s="38">
        <v>1081.8</v>
      </c>
      <c r="BL7" s="38">
        <v>974.93</v>
      </c>
      <c r="BM7" s="38">
        <v>855.8</v>
      </c>
      <c r="BN7" s="38">
        <v>789.46</v>
      </c>
      <c r="BO7" s="38">
        <v>826.83</v>
      </c>
      <c r="BP7" s="38">
        <v>765.47</v>
      </c>
      <c r="BQ7" s="38">
        <v>56.36</v>
      </c>
      <c r="BR7" s="38">
        <v>61.79</v>
      </c>
      <c r="BS7" s="38">
        <v>56.76</v>
      </c>
      <c r="BT7" s="38">
        <v>64.11</v>
      </c>
      <c r="BU7" s="38">
        <v>60.09</v>
      </c>
      <c r="BV7" s="38">
        <v>52.19</v>
      </c>
      <c r="BW7" s="38">
        <v>55.32</v>
      </c>
      <c r="BX7" s="38">
        <v>59.8</v>
      </c>
      <c r="BY7" s="38">
        <v>57.77</v>
      </c>
      <c r="BZ7" s="38">
        <v>57.31</v>
      </c>
      <c r="CA7" s="38">
        <v>59.59</v>
      </c>
      <c r="CB7" s="38">
        <v>370.82</v>
      </c>
      <c r="CC7" s="38">
        <v>339.01</v>
      </c>
      <c r="CD7" s="38">
        <v>361.07</v>
      </c>
      <c r="CE7" s="38">
        <v>327.49</v>
      </c>
      <c r="CF7" s="38">
        <v>350.47</v>
      </c>
      <c r="CG7" s="38">
        <v>296.14</v>
      </c>
      <c r="CH7" s="38">
        <v>283.17</v>
      </c>
      <c r="CI7" s="38">
        <v>263.76</v>
      </c>
      <c r="CJ7" s="38">
        <v>274.35000000000002</v>
      </c>
      <c r="CK7" s="38">
        <v>273.52</v>
      </c>
      <c r="CL7" s="38">
        <v>257.86</v>
      </c>
      <c r="CM7" s="38" t="s">
        <v>104</v>
      </c>
      <c r="CN7" s="38">
        <v>52.57</v>
      </c>
      <c r="CO7" s="38">
        <v>54.5</v>
      </c>
      <c r="CP7" s="38">
        <v>51.88</v>
      </c>
      <c r="CQ7" s="38">
        <v>51.08</v>
      </c>
      <c r="CR7" s="38">
        <v>52.31</v>
      </c>
      <c r="CS7" s="38">
        <v>60.65</v>
      </c>
      <c r="CT7" s="38">
        <v>51.75</v>
      </c>
      <c r="CU7" s="38">
        <v>50.68</v>
      </c>
      <c r="CV7" s="38">
        <v>50.14</v>
      </c>
      <c r="CW7" s="38">
        <v>51.3</v>
      </c>
      <c r="CX7" s="38">
        <v>94.02</v>
      </c>
      <c r="CY7" s="38">
        <v>94.23</v>
      </c>
      <c r="CZ7" s="38">
        <v>94.56</v>
      </c>
      <c r="DA7" s="38">
        <v>94.39</v>
      </c>
      <c r="DB7" s="38">
        <v>95.29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千春</cp:lastModifiedBy>
  <cp:lastPrinted>2021-01-19T02:23:08Z</cp:lastPrinted>
  <dcterms:modified xsi:type="dcterms:W3CDTF">2021-01-19T02:24:02Z</dcterms:modified>
</cp:coreProperties>
</file>