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経営安定化計画・高資本費対策基礎数値）\経営比較分析表\H30\25出雲崎町（47下水道）\"/>
    </mc:Choice>
  </mc:AlternateContent>
  <xr:revisionPtr revIDLastSave="0" documentId="13_ncr:1_{2FD0D0DE-BCEB-4412-BC12-EA46EB5FD6C1}" xr6:coauthVersionLast="40" xr6:coauthVersionMax="40" xr10:uidLastSave="{00000000-0000-0000-0000-000000000000}"/>
  <workbookProtection workbookAlgorithmName="SHA-512" workbookHashValue="WeUpIzLgP4dLeRZaITPTxsuLZbrsDQ+Wo5c2yx4nBNSnE0Evh1p/nOd4s0oac3ZaDEAl6vmZUyQzKg12nmEfTg==" workbookSaltValue="oRLlUgRVNLsSBoq95wRX/g=="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<sst xmlns="http://schemas.openxmlformats.org/spreadsheetml/2006/main" count="251" uniqueCount="126">
  <si>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</si>
  <si>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</si>
  <si>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</si>
  <si>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</si>
  <si>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</si>
  <si>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</si>
  <si>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</si>
  <si>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</si>
  <si>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</si>
  <si>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</si>
  <si>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</si>
  <si>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</si>
  <si>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</si>
  <si>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</si>
  <si>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</si>
  <si>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</si>
  <si>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</si>
  <si>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</si>
  <si>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</si>
  <si>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</si>
  <si>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</si>
  <si>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</si>
  <si>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</si>
  <si>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</si>
  <si>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</si>
  <si>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</si>
  <si>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</si>
  <si>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</si>
  <si>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</si>
  <si>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</si>
  <si>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</si>
  <si>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</si>
  <si>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</si>
  <si>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</si>
  <si>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</si>
  <si>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</si>
  <si>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</si>
  <si>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</si>
  <si>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</si>
  <si>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</si>
  <si>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</si>
  <si>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</si>
  <si>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</si>
  <si>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</si>
  <si>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</si>
  <si>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</si>
  <si>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</si>
  <si>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</si>
  <si>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</si>
  <si>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</si>
  <si>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</si>
  <si>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</si>
  <si>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</si>
  <si>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</si>
  <si>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</si>
  <si>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</si>
  <si>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</si>
  <si>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</si>
  <si>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</si>
  <si>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</si>
  <si>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</si>
  <si>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</si>
  <si>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</si>
  <si>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</si>
  <si>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</si>
  <si>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</si>
  <si>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</si>
  <si>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</si>
  <si>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</si>
  <si>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</si>
  <si>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</si>
  <si>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</si>
  <si>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</si>
  <si>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</si>
  <si>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</si>
  <si>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</si>
  <si>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</si>
  <si>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</si>
  <si>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</si>
  <si>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</si>
  <si>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</si>
  <si>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</si>
  <si>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</si>
  <si>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</si>
  <si>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</si>
  <si>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</si>
  <si>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</si>
  <si>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</si>
  <si>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</si>
  <si>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</si>
  <si>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</si>
  <si>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</si>
  <si>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</si>
  <si>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</si>
  <si>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</si>
  <si>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</si>
  <si>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</si>
  <si>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</si>
  <si>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</si>
  <si>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</si>
  <si>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</si>
  <si>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</si>
  <si>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</si>
  <si>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</si>
  <si>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</si>
  <si>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</si>
  <si>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</si>
  <si>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</si>
  <si>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</si>
  <si>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</si>
  <si>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</si>
  <si>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</si>
  <si>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</si>
  <si>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</si>
  <si>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</si>
  <si>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</si>
  <si>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</si>
  <si>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</si>
  <si>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</si>
  <si>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</si>
  <si>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</si>
  <si>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</si>
  <si>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</si>
  <si>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本事業を運営していくための維持管理費と起債償還が使用料収入と繰入金で賄えているかを示す指標、⑤経費回収率は使用料で回収すべき経費をどの程度賄えているかを示す指標、⑥汚水処理原価は汚水処理1ｍ3当たりに要した経費です。
いずれの指標においても、当初設置及び災害復旧に係る起債償還が圧迫要因となっていますが、償還額は減少しており改善傾向にあります。　
 ④企業債残高対事業規模比率は使用料収入に対する起債残高を示しています。起債残高は減少しており、更新投資の緊急性も低いため堅調な推移が見込まれます。
 ⑦施設利用率は施設処理能力に対する平均処理水量の割合です。本指標は減少傾向となっています。人口減少に伴う処理水量の減少が要因であり、今後も人口減少が懸念材料となります。
 ⑧水洗化率は水洗便所を設置している人口の割合です。本比率は高く、良好な状態です。</t>
    <rPh sb="2" eb="5">
      <t>シュウエキテキ</t>
    </rPh>
    <rPh sb="5" eb="7">
      <t>シュウシ</t>
    </rPh>
    <rPh sb="7" eb="9">
      <t>ヒリツ</t>
    </rPh>
    <rPh sb="10" eb="11">
      <t>ホン</t>
    </rPh>
    <rPh sb="11" eb="13">
      <t>ジギョウ</t>
    </rPh>
    <rPh sb="14" eb="16">
      <t>ウンエイ</t>
    </rPh>
    <rPh sb="23" eb="25">
      <t>イジ</t>
    </rPh>
    <rPh sb="25" eb="28">
      <t>カンリヒ</t>
    </rPh>
    <rPh sb="29" eb="31">
      <t>キサイ</t>
    </rPh>
    <rPh sb="31" eb="33">
      <t>ショウカン</t>
    </rPh>
    <rPh sb="34" eb="37">
      <t>シヨウリョウ</t>
    </rPh>
    <rPh sb="37" eb="39">
      <t>シュウニュウ</t>
    </rPh>
    <rPh sb="40" eb="42">
      <t>クリイレ</t>
    </rPh>
    <rPh sb="42" eb="43">
      <t>キン</t>
    </rPh>
    <rPh sb="44" eb="45">
      <t>マカナ</t>
    </rPh>
    <rPh sb="51" eb="52">
      <t>シメ</t>
    </rPh>
    <rPh sb="53" eb="55">
      <t>シヒョウ</t>
    </rPh>
    <rPh sb="187" eb="189">
      <t>キギョウ</t>
    </rPh>
    <rPh sb="189" eb="190">
      <t>サイ</t>
    </rPh>
    <rPh sb="190" eb="192">
      <t>ザンダカ</t>
    </rPh>
    <rPh sb="192" eb="193">
      <t>タイ</t>
    </rPh>
    <rPh sb="193" eb="195">
      <t>ジギョウ</t>
    </rPh>
    <rPh sb="195" eb="197">
      <t>キボ</t>
    </rPh>
    <rPh sb="197" eb="199">
      <t>ヒリツ</t>
    </rPh>
    <rPh sb="200" eb="203">
      <t>シヨウリョウ</t>
    </rPh>
    <rPh sb="203" eb="205">
      <t>シュウニュウ</t>
    </rPh>
    <rPh sb="206" eb="207">
      <t>タイ</t>
    </rPh>
    <rPh sb="209" eb="211">
      <t>キサイ</t>
    </rPh>
    <rPh sb="211" eb="213">
      <t>ザンダカ</t>
    </rPh>
    <rPh sb="214" eb="215">
      <t>シメ</t>
    </rPh>
    <rPh sb="221" eb="223">
      <t>キサイ</t>
    </rPh>
    <rPh sb="223" eb="225">
      <t>ザンダカ</t>
    </rPh>
    <rPh sb="226" eb="228">
      <t>ゲンショウ</t>
    </rPh>
    <rPh sb="233" eb="235">
      <t>コウシン</t>
    </rPh>
    <rPh sb="235" eb="237">
      <t>トウシ</t>
    </rPh>
    <rPh sb="238" eb="241">
      <t>キンキュウセイ</t>
    </rPh>
    <rPh sb="242" eb="243">
      <t>ヒク</t>
    </rPh>
    <rPh sb="246" eb="248">
      <t>ケンチョウ</t>
    </rPh>
    <rPh sb="249" eb="251">
      <t>スイイ</t>
    </rPh>
    <rPh sb="252" eb="254">
      <t>ミコ</t>
    </rPh>
    <rPh sb="263" eb="265">
      <t>シセツ</t>
    </rPh>
    <rPh sb="265" eb="267">
      <t>リヨウ</t>
    </rPh>
    <rPh sb="267" eb="268">
      <t>リツ</t>
    </rPh>
    <rPh sb="269" eb="271">
      <t>シセツ</t>
    </rPh>
    <rPh sb="271" eb="273">
      <t>ショリ</t>
    </rPh>
    <rPh sb="273" eb="275">
      <t>ノウリョク</t>
    </rPh>
    <rPh sb="276" eb="277">
      <t>タイ</t>
    </rPh>
    <rPh sb="279" eb="281">
      <t>ヘイキン</t>
    </rPh>
    <rPh sb="281" eb="283">
      <t>ショリ</t>
    </rPh>
    <rPh sb="283" eb="285">
      <t>スイリョウ</t>
    </rPh>
    <rPh sb="286" eb="288">
      <t>ワリアイ</t>
    </rPh>
    <rPh sb="291" eb="292">
      <t>ホン</t>
    </rPh>
    <rPh sb="292" eb="294">
      <t>シヒョウ</t>
    </rPh>
    <rPh sb="295" eb="297">
      <t>ゲンショウ</t>
    </rPh>
    <rPh sb="297" eb="299">
      <t>ケイコウ</t>
    </rPh>
    <rPh sb="307" eb="309">
      <t>ジンコウ</t>
    </rPh>
    <rPh sb="309" eb="311">
      <t>ゲンショウ</t>
    </rPh>
    <rPh sb="312" eb="313">
      <t>トモナ</t>
    </rPh>
    <rPh sb="314" eb="316">
      <t>ショリ</t>
    </rPh>
    <rPh sb="316" eb="318">
      <t>スイリョウ</t>
    </rPh>
    <rPh sb="319" eb="321">
      <t>ゲンショウ</t>
    </rPh>
    <rPh sb="322" eb="324">
      <t>ヨウイン</t>
    </rPh>
    <rPh sb="328" eb="330">
      <t>コンゴ</t>
    </rPh>
    <rPh sb="331" eb="333">
      <t>ジンコウ</t>
    </rPh>
    <rPh sb="333" eb="335">
      <t>ゲンショウ</t>
    </rPh>
    <rPh sb="336" eb="338">
      <t>ケネン</t>
    </rPh>
    <rPh sb="338" eb="340">
      <t>ザイリョウ</t>
    </rPh>
    <rPh sb="350" eb="353">
      <t>スイセンカ</t>
    </rPh>
    <rPh sb="353" eb="354">
      <t>リツ</t>
    </rPh>
    <rPh sb="355" eb="357">
      <t>スイセン</t>
    </rPh>
    <rPh sb="357" eb="359">
      <t>ベンジョ</t>
    </rPh>
    <rPh sb="360" eb="362">
      <t>セッチ</t>
    </rPh>
    <rPh sb="366" eb="368">
      <t>ジンコウ</t>
    </rPh>
    <rPh sb="369" eb="371">
      <t>ワリアイ</t>
    </rPh>
    <rPh sb="374" eb="375">
      <t>ホン</t>
    </rPh>
    <rPh sb="375" eb="377">
      <t>ヒリツ</t>
    </rPh>
    <rPh sb="378" eb="379">
      <t>タカ</t>
    </rPh>
    <rPh sb="381" eb="383">
      <t>リョウコウ</t>
    </rPh>
    <rPh sb="384" eb="386">
      <t>ジョウタイ</t>
    </rPh>
    <phoneticPr fontId="15"/>
  </si>
  <si>
    <t xml:space="preserve"> 古い施設は20年以上経過していますが、消耗部品の交換を行っており、点検において老朽化を懸念する事象は報告されていません。また、災害時にも施設の適切な保全及び入替が行われています。このため、現時点において更新投資の緊急性は低いと考えられます。</t>
    <rPh sb="1" eb="2">
      <t>フル</t>
    </rPh>
    <rPh sb="3" eb="5">
      <t>シセツ</t>
    </rPh>
    <rPh sb="8" eb="9">
      <t>ネン</t>
    </rPh>
    <rPh sb="9" eb="11">
      <t>イジョウ</t>
    </rPh>
    <rPh sb="11" eb="13">
      <t>ケイカ</t>
    </rPh>
    <rPh sb="20" eb="22">
      <t>ショウモウ</t>
    </rPh>
    <rPh sb="22" eb="24">
      <t>ブヒン</t>
    </rPh>
    <rPh sb="25" eb="27">
      <t>コウカン</t>
    </rPh>
    <rPh sb="28" eb="29">
      <t>オコナ</t>
    </rPh>
    <rPh sb="34" eb="36">
      <t>テンケン</t>
    </rPh>
    <rPh sb="40" eb="43">
      <t>ロウキュウカ</t>
    </rPh>
    <rPh sb="44" eb="46">
      <t>ケネン</t>
    </rPh>
    <rPh sb="48" eb="50">
      <t>ジショウ</t>
    </rPh>
    <rPh sb="51" eb="53">
      <t>ホウコク</t>
    </rPh>
    <rPh sb="64" eb="66">
      <t>サイガイ</t>
    </rPh>
    <rPh sb="66" eb="67">
      <t>ジ</t>
    </rPh>
    <rPh sb="69" eb="71">
      <t>シセツ</t>
    </rPh>
    <rPh sb="72" eb="74">
      <t>テキセツ</t>
    </rPh>
    <rPh sb="75" eb="77">
      <t>ホゼン</t>
    </rPh>
    <rPh sb="77" eb="78">
      <t>オヨ</t>
    </rPh>
    <rPh sb="79" eb="81">
      <t>イレカエ</t>
    </rPh>
    <rPh sb="82" eb="83">
      <t>オコナ</t>
    </rPh>
    <rPh sb="95" eb="98">
      <t>ゲンジテン</t>
    </rPh>
    <rPh sb="102" eb="104">
      <t>コウシン</t>
    </rPh>
    <rPh sb="104" eb="106">
      <t>トウシ</t>
    </rPh>
    <rPh sb="107" eb="110">
      <t>キンキュウセイ</t>
    </rPh>
    <rPh sb="111" eb="112">
      <t>ヒク</t>
    </rPh>
    <rPh sb="114" eb="115">
      <t>カンガ</t>
    </rPh>
    <phoneticPr fontId="15"/>
  </si>
  <si>
    <t xml:space="preserve"> 収益的収支比率、企業債残高対事業規模比率、経費回収率、汚水処理原価といずれも起債償還額の減少により改善傾向にありますが、償還金のほとんどは繰入金に頼っている状況です。
使用料は近隣の事業者に比べ高額であり水洗化率も高いため、今後の大幅な収入増加は見込めないことから、保守点検による施設の延命化を図り、経費の縮減に努めます。</t>
    <rPh sb="1" eb="4">
      <t>シュウエキテキ</t>
    </rPh>
    <rPh sb="4" eb="6">
      <t>シュウシ</t>
    </rPh>
    <rPh sb="6" eb="8">
      <t>ヒリツ</t>
    </rPh>
    <rPh sb="9" eb="11">
      <t>キギョウ</t>
    </rPh>
    <rPh sb="11" eb="12">
      <t>サイ</t>
    </rPh>
    <rPh sb="12" eb="14">
      <t>ザンダカ</t>
    </rPh>
    <rPh sb="14" eb="15">
      <t>タイ</t>
    </rPh>
    <rPh sb="15" eb="17">
      <t>ジギョウ</t>
    </rPh>
    <rPh sb="17" eb="19">
      <t>キボ</t>
    </rPh>
    <rPh sb="19" eb="21">
      <t>ヒリツ</t>
    </rPh>
    <rPh sb="22" eb="24">
      <t>ケイヒ</t>
    </rPh>
    <rPh sb="24" eb="26">
      <t>カイシュウ</t>
    </rPh>
    <rPh sb="26" eb="27">
      <t>リツ</t>
    </rPh>
    <rPh sb="28" eb="30">
      <t>オスイ</t>
    </rPh>
    <rPh sb="30" eb="32">
      <t>ショリ</t>
    </rPh>
    <rPh sb="32" eb="34">
      <t>ゲンカ</t>
    </rPh>
    <rPh sb="39" eb="41">
      <t>キサイ</t>
    </rPh>
    <rPh sb="41" eb="43">
      <t>ショウカン</t>
    </rPh>
    <rPh sb="43" eb="44">
      <t>ガク</t>
    </rPh>
    <rPh sb="45" eb="47">
      <t>ゲンショウ</t>
    </rPh>
    <rPh sb="50" eb="52">
      <t>カイゼン</t>
    </rPh>
    <rPh sb="52" eb="54">
      <t>ケイコウ</t>
    </rPh>
    <rPh sb="61" eb="63">
      <t>ショウカン</t>
    </rPh>
    <rPh sb="63" eb="64">
      <t>キン</t>
    </rPh>
    <rPh sb="70" eb="72">
      <t>クリイレ</t>
    </rPh>
    <rPh sb="72" eb="73">
      <t>キン</t>
    </rPh>
    <rPh sb="74" eb="75">
      <t>タヨ</t>
    </rPh>
    <rPh sb="79" eb="81">
      <t>ジョウキョウ</t>
    </rPh>
    <rPh sb="85" eb="88">
      <t>シヨウリョウ</t>
    </rPh>
    <rPh sb="89" eb="91">
      <t>キンリン</t>
    </rPh>
    <rPh sb="92" eb="94">
      <t>ジギョウ</t>
    </rPh>
    <rPh sb="94" eb="95">
      <t>シャ</t>
    </rPh>
    <rPh sb="96" eb="97">
      <t>クラ</t>
    </rPh>
    <rPh sb="98" eb="100">
      <t>コウガク</t>
    </rPh>
    <rPh sb="103" eb="106">
      <t>スイセンカ</t>
    </rPh>
    <rPh sb="106" eb="107">
      <t>リツ</t>
    </rPh>
    <rPh sb="108" eb="109">
      <t>タカ</t>
    </rPh>
    <rPh sb="113" eb="115">
      <t>コンゴ</t>
    </rPh>
    <rPh sb="116" eb="118">
      <t>オオハバ</t>
    </rPh>
    <rPh sb="119" eb="121">
      <t>シュウニュウ</t>
    </rPh>
    <rPh sb="121" eb="122">
      <t>ゾウ</t>
    </rPh>
    <rPh sb="122" eb="123">
      <t>クワ</t>
    </rPh>
    <rPh sb="124" eb="126">
      <t>ミコ</t>
    </rPh>
    <rPh sb="134" eb="136">
      <t>ホシュ</t>
    </rPh>
    <rPh sb="136" eb="138">
      <t>テンケン</t>
    </rPh>
    <rPh sb="141" eb="143">
      <t>シセツ</t>
    </rPh>
    <rPh sb="144" eb="146">
      <t>エンメイ</t>
    </rPh>
    <rPh sb="146" eb="147">
      <t>カ</t>
    </rPh>
    <rPh sb="148" eb="149">
      <t>ハカ</t>
    </rPh>
    <rPh sb="151" eb="153">
      <t>ケイヒ</t>
    </rPh>
    <rPh sb="154" eb="156">
      <t>シュクゲン</t>
    </rPh>
    <rPh sb="157" eb="158">
      <t>ツト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</si>
</sst>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46FCF619-0D7C-4DDA-B2E9-A71A0CE7EC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4F-4002-A549-FF94EEDBD3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F4F-4002-A549-FF94EEDBD3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52.49</c:v>
                </c:pt>
                <c:pt idx="1">
                  <c:v>51.37</c:v>
                </c:pt>
                <c:pt idx="2">
                  <c:v>51.65</c:v>
                </c:pt>
                <c:pt idx="3">
                  <c:v>51.38</c:v>
                </c:pt>
                <c:pt idx="4">
                  <c:v>50.28</c:v>
                </c:pt>
              </c:numCache>
            </c:numRef>
          </c:val>
          <c:extLst>
            <c:ext xmlns:c16="http://schemas.microsoft.com/office/drawing/2014/chart" uri="{C3380CC4-5D6E-409C-BE32-E72D297353CC}">
              <c16:uniqueId val="{00000000-EC9D-46E9-9426-DBE2A8FAB9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c:ext xmlns:c16="http://schemas.microsoft.com/office/drawing/2014/chart" uri="{C3380CC4-5D6E-409C-BE32-E72D297353CC}">
              <c16:uniqueId val="{00000001-EC9D-46E9-9426-DBE2A8FAB9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99.05</c:v>
                </c:pt>
                <c:pt idx="1">
                  <c:v>99.02</c:v>
                </c:pt>
                <c:pt idx="2">
                  <c:v>98.98</c:v>
                </c:pt>
                <c:pt idx="3">
                  <c:v>95.56</c:v>
                </c:pt>
                <c:pt idx="4">
                  <c:v>95.96</c:v>
                </c:pt>
              </c:numCache>
            </c:numRef>
          </c:val>
          <c:extLst>
            <c:ext xmlns:c16="http://schemas.microsoft.com/office/drawing/2014/chart" uri="{C3380CC4-5D6E-409C-BE32-E72D297353CC}">
              <c16:uniqueId val="{00000000-ED8D-47D7-8EFE-94946375BD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c:ext xmlns:c16="http://schemas.microsoft.com/office/drawing/2014/chart" uri="{C3380CC4-5D6E-409C-BE32-E72D297353CC}">
              <c16:uniqueId val="{00000001-ED8D-47D7-8EFE-94946375BD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47.6</c:v>
                </c:pt>
                <c:pt idx="1">
                  <c:v>50.74</c:v>
                </c:pt>
                <c:pt idx="2">
                  <c:v>88.57</c:v>
                </c:pt>
                <c:pt idx="3">
                  <c:v>91.7</c:v>
                </c:pt>
                <c:pt idx="4">
                  <c:v>91.23</c:v>
                </c:pt>
              </c:numCache>
            </c:numRef>
          </c:val>
          <c:extLst>
            <c:ext xmlns:c16="http://schemas.microsoft.com/office/drawing/2014/chart" uri="{C3380CC4-5D6E-409C-BE32-E72D297353CC}">
              <c16:uniqueId val="{00000000-479B-4F59-9BFF-01BCDFD8FB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9B-4F59-9BFF-01BCDFD8FB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CC-41BF-A775-C2BD2AA778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CC-41BF-A775-C2BD2AA778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81-4AAD-9440-133A5CF022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81-4AAD-9440-133A5CF022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45-4C14-A94A-72FD83B557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45-4C14-A94A-72FD83B557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92-456E-976F-722945BC13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92-456E-976F-722945BC13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409.9</c:v>
                </c:pt>
                <c:pt idx="1">
                  <c:v>377.88</c:v>
                </c:pt>
                <c:pt idx="2">
                  <c:v>350.52</c:v>
                </c:pt>
                <c:pt idx="3">
                  <c:v>349.61</c:v>
                </c:pt>
                <c:pt idx="4">
                  <c:v>320.95</c:v>
                </c:pt>
              </c:numCache>
            </c:numRef>
          </c:val>
          <c:extLst>
            <c:ext xmlns:c16="http://schemas.microsoft.com/office/drawing/2014/chart" uri="{C3380CC4-5D6E-409C-BE32-E72D297353CC}">
              <c16:uniqueId val="{00000000-2492-4465-9881-9DCCFD8791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c:ext xmlns:c16="http://schemas.microsoft.com/office/drawing/2014/chart" uri="{C3380CC4-5D6E-409C-BE32-E72D297353CC}">
              <c16:uniqueId val="{00000001-2492-4465-9881-9DCCFD8791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35.86</c:v>
                </c:pt>
                <c:pt idx="1">
                  <c:v>38.85</c:v>
                </c:pt>
                <c:pt idx="2">
                  <c:v>78.02</c:v>
                </c:pt>
                <c:pt idx="3">
                  <c:v>85.17</c:v>
                </c:pt>
                <c:pt idx="4">
                  <c:v>84.37</c:v>
                </c:pt>
              </c:numCache>
            </c:numRef>
          </c:val>
          <c:extLst>
            <c:ext xmlns:c16="http://schemas.microsoft.com/office/drawing/2014/chart" uri="{C3380CC4-5D6E-409C-BE32-E72D297353CC}">
              <c16:uniqueId val="{00000000-4C19-491C-A4CE-50DFDBBA42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c:ext xmlns:c16="http://schemas.microsoft.com/office/drawing/2014/chart" uri="{C3380CC4-5D6E-409C-BE32-E72D297353CC}">
              <c16:uniqueId val="{00000001-4C19-491C-A4CE-50DFDBBA42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533.27</c:v>
                </c:pt>
                <c:pt idx="1">
                  <c:v>502.38</c:v>
                </c:pt>
                <c:pt idx="2">
                  <c:v>248.89</c:v>
                </c:pt>
                <c:pt idx="3">
                  <c:v>229.01</c:v>
                </c:pt>
                <c:pt idx="4">
                  <c:v>233.15</c:v>
                </c:pt>
              </c:numCache>
            </c:numRef>
          </c:val>
          <c:extLst>
            <c:ext xmlns:c16="http://schemas.microsoft.com/office/drawing/2014/chart" uri="{C3380CC4-5D6E-409C-BE32-E72D297353CC}">
              <c16:uniqueId val="{00000000-3708-4ABE-81D9-E813475B0D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c:ext xmlns:c16="http://schemas.microsoft.com/office/drawing/2014/chart" uri="{C3380CC4-5D6E-409C-BE32-E72D297353CC}">
              <c16:uniqueId val="{00000001-3708-4ABE-81D9-E813475B0D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出雲崎町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4496</v>
      </c>
      <c r="AM8" s="66"/>
      <c r="AN8" s="66"/>
      <c r="AO8" s="66"/>
      <c r="AP8" s="66"/>
      <c r="AQ8" s="66"/>
      <c r="AR8" s="66"/>
      <c r="AS8" s="66"/>
      <c r="AT8" s="65">
        <f>データ!T6</f>
        <v>44.38</v>
      </c>
      <c r="AU8" s="65"/>
      <c r="AV8" s="65"/>
      <c r="AW8" s="65"/>
      <c r="AX8" s="65"/>
      <c r="AY8" s="65"/>
      <c r="AZ8" s="65"/>
      <c r="BA8" s="65"/>
      <c r="BB8" s="65">
        <f>データ!U6</f>
        <v>101.31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8.3000000000000007</v>
      </c>
      <c r="Q10" s="65"/>
      <c r="R10" s="65"/>
      <c r="S10" s="65"/>
      <c r="T10" s="65"/>
      <c r="U10" s="65"/>
      <c r="V10" s="65"/>
      <c r="W10" s="65">
        <f>データ!Q6</f>
        <v>100</v>
      </c>
      <c r="X10" s="65"/>
      <c r="Y10" s="65"/>
      <c r="Z10" s="65"/>
      <c r="AA10" s="65"/>
      <c r="AB10" s="65"/>
      <c r="AC10" s="65"/>
      <c r="AD10" s="66">
        <f>データ!R6</f>
        <v>3672</v>
      </c>
      <c r="AE10" s="66"/>
      <c r="AF10" s="66"/>
      <c r="AG10" s="66"/>
      <c r="AH10" s="66"/>
      <c r="AI10" s="66"/>
      <c r="AJ10" s="66"/>
      <c r="AK10" s="2"/>
      <c r="AL10" s="66">
        <f>データ!V6</f>
        <v>371</v>
      </c>
      <c r="AM10" s="66"/>
      <c r="AN10" s="66"/>
      <c r="AO10" s="66"/>
      <c r="AP10" s="66"/>
      <c r="AQ10" s="66"/>
      <c r="AR10" s="66"/>
      <c r="AS10" s="66"/>
      <c r="AT10" s="65">
        <f>データ!W6</f>
        <v>0.1</v>
      </c>
      <c r="AU10" s="65"/>
      <c r="AV10" s="65"/>
      <c r="AW10" s="65"/>
      <c r="AX10" s="65"/>
      <c r="AY10" s="65"/>
      <c r="AZ10" s="65"/>
      <c r="BA10" s="65"/>
      <c r="BB10" s="65">
        <f>データ!X6</f>
        <v>3710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EY70nPGnT7dkexs2vEUT1PI8iuwHNiO0azrth5fSvWMFhwVnKurbx7XVInZLU9F1K3znmA9EQmzLRVgrRxBB2A==" saltValue="ps/fCJPNt35Rq9OKzZx/s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154059</v>
      </c>
      <c r="D6" s="32">
        <f t="shared" si="3"/>
        <v>47</v>
      </c>
      <c r="E6" s="32">
        <f t="shared" si="3"/>
        <v>18</v>
      </c>
      <c r="F6" s="32">
        <f t="shared" si="3"/>
        <v>0</v>
      </c>
      <c r="G6" s="32">
        <f t="shared" si="3"/>
        <v>0</v>
      </c>
      <c r="H6" s="32" t="str">
        <f t="shared" si="3"/>
        <v>新潟県　出雲崎町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8.3000000000000007</v>
      </c>
      <c r="Q6" s="33">
        <f t="shared" si="3"/>
        <v>100</v>
      </c>
      <c r="R6" s="33">
        <f t="shared" si="3"/>
        <v>3672</v>
      </c>
      <c r="S6" s="33">
        <f t="shared" si="3"/>
        <v>4496</v>
      </c>
      <c r="T6" s="33">
        <f t="shared" si="3"/>
        <v>44.38</v>
      </c>
      <c r="U6" s="33">
        <f t="shared" si="3"/>
        <v>101.31</v>
      </c>
      <c r="V6" s="33">
        <f t="shared" si="3"/>
        <v>371</v>
      </c>
      <c r="W6" s="33">
        <f t="shared" si="3"/>
        <v>0.1</v>
      </c>
      <c r="X6" s="33">
        <f t="shared" si="3"/>
        <v>3710</v>
      </c>
      <c r="Y6" s="34">
        <f>IF(Y7="",NA(),Y7)</f>
        <v>47.6</v>
      </c>
      <c r="Z6" s="34">
        <f t="shared" ref="Z6:AH6" si="4">IF(Z7="",NA(),Z7)</f>
        <v>50.74</v>
      </c>
      <c r="AA6" s="34">
        <f t="shared" si="4"/>
        <v>88.57</v>
      </c>
      <c r="AB6" s="34">
        <f t="shared" si="4"/>
        <v>91.7</v>
      </c>
      <c r="AC6" s="34">
        <f t="shared" si="4"/>
        <v>91.23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409.9</v>
      </c>
      <c r="BG6" s="34">
        <f t="shared" ref="BG6:BO6" si="7">IF(BG7="",NA(),BG7)</f>
        <v>377.88</v>
      </c>
      <c r="BH6" s="34">
        <f t="shared" si="7"/>
        <v>350.52</v>
      </c>
      <c r="BI6" s="34">
        <f t="shared" si="7"/>
        <v>349.61</v>
      </c>
      <c r="BJ6" s="34">
        <f t="shared" si="7"/>
        <v>320.95</v>
      </c>
      <c r="BK6" s="34">
        <f t="shared" si="7"/>
        <v>232.83</v>
      </c>
      <c r="BL6" s="34">
        <f t="shared" si="7"/>
        <v>261.08</v>
      </c>
      <c r="BM6" s="34">
        <f t="shared" si="7"/>
        <v>241.49</v>
      </c>
      <c r="BN6" s="34">
        <f t="shared" si="7"/>
        <v>248.44</v>
      </c>
      <c r="BO6" s="34">
        <f t="shared" si="7"/>
        <v>244.85</v>
      </c>
      <c r="BP6" s="33" t="str">
        <f>IF(BP7="","",IF(BP7="-","【-】","【"&amp;SUBSTITUTE(TEXT(BP7,"#,##0.00"),"-","△")&amp;"】"))</f>
        <v>【329.28】</v>
      </c>
      <c r="BQ6" s="34">
        <f>IF(BQ7="",NA(),BQ7)</f>
        <v>35.86</v>
      </c>
      <c r="BR6" s="34">
        <f t="shared" ref="BR6:BZ6" si="8">IF(BR7="",NA(),BR7)</f>
        <v>38.85</v>
      </c>
      <c r="BS6" s="34">
        <f t="shared" si="8"/>
        <v>78.02</v>
      </c>
      <c r="BT6" s="34">
        <f t="shared" si="8"/>
        <v>85.17</v>
      </c>
      <c r="BU6" s="34">
        <f t="shared" si="8"/>
        <v>84.37</v>
      </c>
      <c r="BV6" s="34">
        <f t="shared" si="8"/>
        <v>67.92</v>
      </c>
      <c r="BW6" s="34">
        <f t="shared" si="8"/>
        <v>68.61</v>
      </c>
      <c r="BX6" s="34">
        <f t="shared" si="8"/>
        <v>65.7</v>
      </c>
      <c r="BY6" s="34">
        <f t="shared" si="8"/>
        <v>66.73</v>
      </c>
      <c r="BZ6" s="34">
        <f t="shared" si="8"/>
        <v>64.78</v>
      </c>
      <c r="CA6" s="33" t="str">
        <f>IF(CA7="","",IF(CA7="-","【-】","【"&amp;SUBSTITUTE(TEXT(CA7,"#,##0.00"),"-","△")&amp;"】"))</f>
        <v>【60.55】</v>
      </c>
      <c r="CB6" s="34">
        <f>IF(CB7="",NA(),CB7)</f>
        <v>533.27</v>
      </c>
      <c r="CC6" s="34">
        <f t="shared" ref="CC6:CK6" si="9">IF(CC7="",NA(),CC7)</f>
        <v>502.38</v>
      </c>
      <c r="CD6" s="34">
        <f t="shared" si="9"/>
        <v>248.89</v>
      </c>
      <c r="CE6" s="34">
        <f t="shared" si="9"/>
        <v>229.01</v>
      </c>
      <c r="CF6" s="34">
        <f t="shared" si="9"/>
        <v>233.15</v>
      </c>
      <c r="CG6" s="34">
        <f t="shared" si="9"/>
        <v>229.12</v>
      </c>
      <c r="CH6" s="34">
        <f t="shared" si="9"/>
        <v>241.18</v>
      </c>
      <c r="CI6" s="34">
        <f t="shared" si="9"/>
        <v>247.94</v>
      </c>
      <c r="CJ6" s="34">
        <f t="shared" si="9"/>
        <v>241.29</v>
      </c>
      <c r="CK6" s="34">
        <f t="shared" si="9"/>
        <v>250.21</v>
      </c>
      <c r="CL6" s="33" t="str">
        <f>IF(CL7="","",IF(CL7="-","【-】","【"&amp;SUBSTITUTE(TEXT(CL7,"#,##0.00"),"-","△")&amp;"】"))</f>
        <v>【269.12】</v>
      </c>
      <c r="CM6" s="34">
        <f>IF(CM7="",NA(),CM7)</f>
        <v>52.49</v>
      </c>
      <c r="CN6" s="34">
        <f t="shared" ref="CN6:CV6" si="10">IF(CN7="",NA(),CN7)</f>
        <v>51.37</v>
      </c>
      <c r="CO6" s="34">
        <f t="shared" si="10"/>
        <v>51.65</v>
      </c>
      <c r="CP6" s="34">
        <f t="shared" si="10"/>
        <v>51.38</v>
      </c>
      <c r="CQ6" s="34">
        <f t="shared" si="10"/>
        <v>50.28</v>
      </c>
      <c r="CR6" s="34">
        <f t="shared" si="10"/>
        <v>59.5</v>
      </c>
      <c r="CS6" s="34">
        <f t="shared" si="10"/>
        <v>53.84</v>
      </c>
      <c r="CT6" s="34">
        <f t="shared" si="10"/>
        <v>60.25</v>
      </c>
      <c r="CU6" s="34">
        <f t="shared" si="10"/>
        <v>61.94</v>
      </c>
      <c r="CV6" s="34">
        <f t="shared" si="10"/>
        <v>61.79</v>
      </c>
      <c r="CW6" s="33" t="str">
        <f>IF(CW7="","",IF(CW7="-","【-】","【"&amp;SUBSTITUTE(TEXT(CW7,"#,##0.00"),"-","△")&amp;"】"))</f>
        <v>【59.35】</v>
      </c>
      <c r="CX6" s="34">
        <f>IF(CX7="",NA(),CX7)</f>
        <v>99.05</v>
      </c>
      <c r="CY6" s="34">
        <f t="shared" ref="CY6:DG6" si="11">IF(CY7="",NA(),CY7)</f>
        <v>99.02</v>
      </c>
      <c r="CZ6" s="34">
        <f t="shared" si="11"/>
        <v>98.98</v>
      </c>
      <c r="DA6" s="34">
        <f t="shared" si="11"/>
        <v>95.56</v>
      </c>
      <c r="DB6" s="34">
        <f t="shared" si="11"/>
        <v>95.96</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154059</v>
      </c>
      <c r="D7" s="36">
        <v>47</v>
      </c>
      <c r="E7" s="36">
        <v>18</v>
      </c>
      <c r="F7" s="36">
        <v>0</v>
      </c>
      <c r="G7" s="36">
        <v>0</v>
      </c>
      <c r="H7" s="36" t="s">
        <v>110</v>
      </c>
      <c r="I7" s="36" t="s">
        <v>111</v>
      </c>
      <c r="J7" s="36" t="s">
        <v>112</v>
      </c>
      <c r="K7" s="36" t="s">
        <v>113</v>
      </c>
      <c r="L7" s="36" t="s">
        <v>114</v>
      </c>
      <c r="M7" s="36" t="s">
        <v>115</v>
      </c>
      <c r="N7" s="37" t="s">
        <v>116</v>
      </c>
      <c r="O7" s="37" t="s">
        <v>117</v>
      </c>
      <c r="P7" s="37">
        <v>8.3000000000000007</v>
      </c>
      <c r="Q7" s="37">
        <v>100</v>
      </c>
      <c r="R7" s="37">
        <v>3672</v>
      </c>
      <c r="S7" s="37">
        <v>4496</v>
      </c>
      <c r="T7" s="37">
        <v>44.38</v>
      </c>
      <c r="U7" s="37">
        <v>101.31</v>
      </c>
      <c r="V7" s="37">
        <v>371</v>
      </c>
      <c r="W7" s="37">
        <v>0.1</v>
      </c>
      <c r="X7" s="37">
        <v>3710</v>
      </c>
      <c r="Y7" s="37">
        <v>47.6</v>
      </c>
      <c r="Z7" s="37">
        <v>50.74</v>
      </c>
      <c r="AA7" s="37">
        <v>88.57</v>
      </c>
      <c r="AB7" s="37">
        <v>91.7</v>
      </c>
      <c r="AC7" s="37">
        <v>91.23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409.9</v>
      </c>
      <c r="BG7" s="37">
        <v>377.88</v>
      </c>
      <c r="BH7" s="37">
        <v>350.52</v>
      </c>
      <c r="BI7" s="37">
        <v>349.61</v>
      </c>
      <c r="BJ7" s="37">
        <v>320.95</v>
      </c>
      <c r="BK7" s="37">
        <v>232.83</v>
      </c>
      <c r="BL7" s="37">
        <v>261.08</v>
      </c>
      <c r="BM7" s="37">
        <v>241.49</v>
      </c>
      <c r="BN7" s="37">
        <v>248.44</v>
      </c>
      <c r="BO7" s="37">
        <v>244.85</v>
      </c>
      <c r="BP7" s="37">
        <v>329.28</v>
      </c>
      <c r="BQ7" s="37">
        <v>35.86</v>
      </c>
      <c r="BR7" s="37">
        <v>38.85</v>
      </c>
      <c r="BS7" s="37">
        <v>78.02</v>
      </c>
      <c r="BT7" s="37">
        <v>85.17</v>
      </c>
      <c r="BU7" s="37">
        <v>84.37</v>
      </c>
      <c r="BV7" s="37">
        <v>67.92</v>
      </c>
      <c r="BW7" s="37">
        <v>68.61</v>
      </c>
      <c r="BX7" s="37">
        <v>65.7</v>
      </c>
      <c r="BY7" s="37">
        <v>66.73</v>
      </c>
      <c r="BZ7" s="37">
        <v>64.78</v>
      </c>
      <c r="CA7" s="37">
        <v>60.55</v>
      </c>
      <c r="CB7" s="37">
        <v>533.27</v>
      </c>
      <c r="CC7" s="37">
        <v>502.38</v>
      </c>
      <c r="CD7" s="37">
        <v>248.89</v>
      </c>
      <c r="CE7" s="37">
        <v>229.01</v>
      </c>
      <c r="CF7" s="37">
        <v>233.15</v>
      </c>
      <c r="CG7" s="37">
        <v>229.12</v>
      </c>
      <c r="CH7" s="37">
        <v>241.18</v>
      </c>
      <c r="CI7" s="37">
        <v>247.94</v>
      </c>
      <c r="CJ7" s="37">
        <v>241.29</v>
      </c>
      <c r="CK7" s="37">
        <v>250.21</v>
      </c>
      <c r="CL7" s="37">
        <v>269.12</v>
      </c>
      <c r="CM7" s="37">
        <v>52.49</v>
      </c>
      <c r="CN7" s="37">
        <v>51.37</v>
      </c>
      <c r="CO7" s="37">
        <v>51.65</v>
      </c>
      <c r="CP7" s="37">
        <v>51.38</v>
      </c>
      <c r="CQ7" s="37">
        <v>50.28</v>
      </c>
      <c r="CR7" s="37">
        <v>59.5</v>
      </c>
      <c r="CS7" s="37">
        <v>53.84</v>
      </c>
      <c r="CT7" s="37">
        <v>60.25</v>
      </c>
      <c r="CU7" s="37">
        <v>61.94</v>
      </c>
      <c r="CV7" s="37">
        <v>61.79</v>
      </c>
      <c r="CW7" s="37">
        <v>59.35</v>
      </c>
      <c r="CX7" s="37">
        <v>99.05</v>
      </c>
      <c r="CY7" s="37">
        <v>99.02</v>
      </c>
      <c r="CZ7" s="37">
        <v>98.98</v>
      </c>
      <c r="DA7" s="37">
        <v>95.56</v>
      </c>
      <c r="DB7" s="37">
        <v>95.96</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小名　圭太</cp:lastModifiedBy>
  <cp:lastPrinted>2019-01-23T05:54:07Z</cp:lastPrinted>
  <dcterms:created xsi:type="dcterms:W3CDTF">2018-12-03T09:39:33Z</dcterms:created>
  <dcterms:modified xsi:type="dcterms:W3CDTF">2019-01-23T05:54:09Z</dcterms:modified>
  <cp:category/>
</cp:coreProperties>
</file>