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ilesv.izumozaki.town.izumozaki.niigata.jp\ファイルサーバ\建設課\003_上下水道係\上下水道共通\経営状況（経営安定化計画・高資本費対策基礎数値）\経営比較分析表\H30\25出雲崎町（47下水道）\"/>
    </mc:Choice>
  </mc:AlternateContent>
  <xr:revisionPtr revIDLastSave="0" documentId="13_ncr:1_{8453F647-76F0-46DB-9A9B-64F2E383721D}" xr6:coauthVersionLast="40" xr6:coauthVersionMax="40" xr10:uidLastSave="{00000000-0000-0000-0000-000000000000}"/>
  <workbookProtection workbookAlgorithmName="SHA-512" workbookHashValue="HdcJEV2osCBlCePxhufObXAFyBya4cpVzSDl1yneasg/p8ls/F5q51ek1aZzY6ovL9vzpCy79erlmV7ZDzLWpw==" workbookSaltValue="LouaJOXa7HC3XzgJhjNUoQ=="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<sst xmlns="http://schemas.openxmlformats.org/spreadsheetml/2006/main" count="243" uniqueCount="124">
  <si>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</si>
  <si>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</si>
  <si>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</si>
  <si>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</si>
  <si>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</si>
  <si>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</si>
  <si>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</si>
  <si>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</si>
  <si>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</si>
  <si>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</si>
  <si>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</si>
  <si>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</si>
  <si>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</si>
  <si>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</si>
  <si>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</si>
  <si>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</si>
  <si>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</si>
  <si>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</si>
  <si>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</si>
  <si>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</si>
  <si>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</si>
  <si>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</si>
  <si>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</si>
  <si>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</si>
  <si>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</si>
  <si>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</si>
  <si>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</si>
  <si>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</si>
  <si>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</si>
  <si>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</si>
  <si>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</si>
  <si>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</si>
  <si>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</si>
  <si>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</si>
  <si>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</si>
  <si>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</si>
  <si>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</si>
  <si>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</si>
  <si>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</si>
  <si>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</si>
  <si>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</si>
  <si>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</si>
  <si>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</si>
  <si>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</si>
  <si>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</si>
  <si>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</si>
  <si>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</si>
  <si>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</si>
  <si>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</si>
  <si>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</si>
  <si>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</si>
  <si>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</si>
  <si>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</si>
  <si>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</si>
  <si>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</si>
  <si>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</si>
  <si>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</si>
  <si>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</si>
  <si>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</si>
  <si>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</si>
  <si>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</si>
  <si>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</si>
  <si>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</si>
  <si>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</si>
  <si>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</si>
  <si>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</si>
  <si>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</si>
  <si>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</si>
  <si>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</si>
  <si>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</si>
  <si>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</si>
  <si>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</si>
  <si>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</si>
  <si>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</si>
  <si>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</si>
  <si>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</si>
  <si>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</si>
  <si>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</si>
  <si>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</si>
  <si>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</si>
  <si>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</si>
  <si>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</si>
  <si>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</si>
  <si>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</si>
  <si>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</si>
  <si>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</si>
  <si>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</si>
  <si>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</si>
  <si>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</si>
  <si>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</si>
  <si>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</si>
  <si>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</si>
  <si>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</si>
  <si>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</si>
  <si>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</si>
  <si>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</si>
  <si>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</si>
  <si>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</si>
  <si>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</si>
  <si>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</si>
  <si>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</si>
  <si>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</si>
  <si>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</si>
  <si>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</si>
  <si>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</si>
  <si>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</si>
  <si>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</si>
  <si>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</si>
  <si>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</si>
  <si>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</si>
  <si>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</si>
  <si>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</si>
  <si>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</si>
  <si>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</si>
  <si>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</si>
  <si>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</si>
  <si>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</si>
  <si>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</si>
  <si>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</si>
  <si>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</si>
  <si>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</si>
  <si>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収益的収支、経費回収率、汚水処理原価とも起債償還額の減少により改善傾向を示していますが、償還金のほとんどは繰入金に頼っている状況です。
　料金は類似団体に比べ高額と考えられ水洗化率も高いため、大幅な収入増は見込めない状況です。今後もしばらくは基準外繰入が必要となります。
　建設に係る起債償還は、減少しながら平成43年度に終了するため将来は出雲崎、松本地区の統合により処理場の維持管理費を縮減させながら、施設の延命化を行います。また、処理場更新費用が増大する前の段階で下水道へ統合し維持管理費の縮減に努め人口減少による料金収入減へ対応します。
　上記方針を戦略的に実施するため今後10年間の経営戦略を平成29年1月に策定しました。</t>
    <rPh sb="73" eb="75">
      <t>ルイジ</t>
    </rPh>
    <rPh sb="75" eb="77">
      <t>ダンタイ</t>
    </rPh>
    <rPh sb="83" eb="84">
      <t>カンガ</t>
    </rPh>
    <rPh sb="168" eb="170">
      <t>ショウライ</t>
    </rPh>
    <rPh sb="193" eb="194">
      <t>ヒ</t>
    </rPh>
    <rPh sb="274" eb="276">
      <t>ジョウキ</t>
    </rPh>
    <rPh sb="276" eb="278">
      <t>ホウシン</t>
    </rPh>
    <rPh sb="279" eb="282">
      <t>センリャクテキ</t>
    </rPh>
    <rPh sb="283" eb="285">
      <t>ジッシ</t>
    </rPh>
    <rPh sb="289" eb="291">
      <t>コンゴ</t>
    </rPh>
    <rPh sb="293" eb="295">
      <t>ネンカン</t>
    </rPh>
    <rPh sb="296" eb="298">
      <t>ケイエイ</t>
    </rPh>
    <rPh sb="298" eb="300">
      <t>センリャク</t>
    </rPh>
    <rPh sb="301" eb="303">
      <t>ヘイセイ</t>
    </rPh>
    <rPh sb="305" eb="306">
      <t>ネン</t>
    </rPh>
    <rPh sb="307" eb="308">
      <t>ガツ</t>
    </rPh>
    <rPh sb="309" eb="311">
      <t>サクテイ</t>
    </rPh>
    <phoneticPr fontId="4"/>
  </si>
  <si>
    <t xml:space="preserve"> マンホール、管渠とも耐用年数50年のところ古いもので経過年数26年間です。管渠清掃、点検により耐用年数の延伸を目指します。
　3箇所の処理場のうち出雲崎、松本の2箇所については、24年を経過し電気機械設備の多くが耐用年数を迎え対策が必要な状況です。
　出雲崎については平成25年度から平成27年度に処理場の設備更新対策事業に取り組み、機能回復を行いました。
　松本については、最低限の維持修繕による延命の後、出雲崎に統合する計画です。
　赤坂山については今後10年を目途に機能回復事業の検討が必要です。</t>
    <rPh sb="234" eb="236">
      <t>メド</t>
    </rPh>
    <rPh sb="244" eb="246">
      <t>ケントウ</t>
    </rPh>
    <phoneticPr fontId="4"/>
  </si>
  <si>
    <t>　①収益的収支は、農排事業を運営していくための維持管理費と起債償還が、料金収入と繰入金で賄えているかの比率です。収入不足を示していますが起債元金償還に係る繰入金を考慮すれば100％となります。収支バランスは保たれますが、起債償還の大部分を繰入金で賄っている状況です。起債償還のピークは過ぎており右肩上がりでしたが、H29は処理場の修繕が増加しました。
　④企業債残高対事業規模比率は、起債の残高から基準内繰入を除いた金額を単年度の営業収入で除した数値です。類似団体と比べ起債残高が少ない状況と起債残高の減少を示しています。
　⑤経費回収率は、本来使用料で賄うべき経費をどの程度使用料で負担できているかの数値で、料金収入を維持管理費と公費負担以外の起債償還金で除しています。起債償還のピークを過ぎているため改善傾向でしたが、H29は処理場の修繕が増加しました。
　⑥汚水処理原価は、維持管理と公費負担以外の起債償還を年間の処理水量で除した数値で、汚水処理１m3あたりいくらかかっているかの金額で改善傾向でしたが、H29は処理場の修繕が増加しました。
  ⑦施設利用率は、処理場の日平均処理水量を施設最大処理能力で除した数値です。人口減少に伴う処理水量が減少しており、今後も人口減少が懸念材料となります。
　⑧水洗化率は、住民のご理解もあり類似団体と比べ高い数値です。
　</t>
    <rPh sb="9" eb="10">
      <t>ノウ</t>
    </rPh>
    <rPh sb="29" eb="31">
      <t>キサイ</t>
    </rPh>
    <rPh sb="70" eb="72">
      <t>ガンキン</t>
    </rPh>
    <rPh sb="72" eb="74">
      <t>ショウカン</t>
    </rPh>
    <rPh sb="133" eb="135">
      <t>キサイ</t>
    </rPh>
    <rPh sb="135" eb="137">
      <t>ショウカン</t>
    </rPh>
    <rPh sb="142" eb="143">
      <t>ス</t>
    </rPh>
    <rPh sb="161" eb="164">
      <t>ショリジョウ</t>
    </rPh>
    <rPh sb="165" eb="167">
      <t>シュウゼン</t>
    </rPh>
    <rPh sb="168" eb="170">
      <t>ゾウカ</t>
    </rPh>
    <rPh sb="228" eb="230">
      <t>ルイジ</t>
    </rPh>
    <rPh sb="230" eb="232">
      <t>ダンタイ</t>
    </rPh>
    <rPh sb="233" eb="234">
      <t>クラ</t>
    </rPh>
    <rPh sb="235" eb="237">
      <t>キサイ</t>
    </rPh>
    <rPh sb="237" eb="239">
      <t>ザンダカ</t>
    </rPh>
    <rPh sb="240" eb="241">
      <t>スク</t>
    </rPh>
    <rPh sb="243" eb="245">
      <t>ジョウキョウ</t>
    </rPh>
    <rPh sb="336" eb="338">
      <t>キサイ</t>
    </rPh>
    <rPh sb="338" eb="340">
      <t>ショウカン</t>
    </rPh>
    <rPh sb="345" eb="346">
      <t>ス</t>
    </rPh>
    <rPh sb="352" eb="354">
      <t>カイゼン</t>
    </rPh>
    <rPh sb="354" eb="356">
      <t>ケイコウ</t>
    </rPh>
    <rPh sb="365" eb="368">
      <t>ショリジョウ</t>
    </rPh>
    <rPh sb="369" eb="371">
      <t>シュウゼン</t>
    </rPh>
    <rPh sb="372" eb="374">
      <t>ゾウカ</t>
    </rPh>
    <rPh sb="390" eb="392">
      <t>イジ</t>
    </rPh>
    <rPh sb="392" eb="394">
      <t>カンリ</t>
    </rPh>
    <rPh sb="395" eb="397">
      <t>コウヒ</t>
    </rPh>
    <rPh sb="397" eb="399">
      <t>フタン</t>
    </rPh>
    <rPh sb="399" eb="401">
      <t>イガイ</t>
    </rPh>
    <rPh sb="402" eb="404">
      <t>キサイ</t>
    </rPh>
    <rPh sb="404" eb="406">
      <t>ショウカン</t>
    </rPh>
    <rPh sb="407" eb="409">
      <t>ネンカン</t>
    </rPh>
    <rPh sb="410" eb="412">
      <t>ショリ</t>
    </rPh>
    <rPh sb="412" eb="414">
      <t>スイリョウ</t>
    </rPh>
    <rPh sb="415" eb="416">
      <t>ジョ</t>
    </rPh>
    <rPh sb="418" eb="420">
      <t>スウチ</t>
    </rPh>
    <rPh sb="446" eb="448">
      <t>カイゼン</t>
    </rPh>
    <rPh sb="448" eb="450">
      <t>ケイコウ</t>
    </rPh>
    <rPh sb="459" eb="462">
      <t>ショリジョウ</t>
    </rPh>
    <rPh sb="463" eb="465">
      <t>シュウゼン</t>
    </rPh>
    <rPh sb="466" eb="468">
      <t>ゾウカ</t>
    </rPh>
    <rPh sb="477" eb="479">
      <t>シセツ</t>
    </rPh>
    <rPh sb="479" eb="481">
      <t>リヨウ</t>
    </rPh>
    <rPh sb="481" eb="482">
      <t>リツ</t>
    </rPh>
    <rPh sb="484" eb="487">
      <t>ショリジョウ</t>
    </rPh>
    <rPh sb="488" eb="489">
      <t>ニチ</t>
    </rPh>
    <rPh sb="489" eb="491">
      <t>ヘイキン</t>
    </rPh>
    <rPh sb="491" eb="493">
      <t>ショリ</t>
    </rPh>
    <rPh sb="493" eb="495">
      <t>スイリョウ</t>
    </rPh>
    <rPh sb="496" eb="498">
      <t>シセツ</t>
    </rPh>
    <rPh sb="498" eb="500">
      <t>サイダイ</t>
    </rPh>
    <rPh sb="500" eb="502">
      <t>ショリ</t>
    </rPh>
    <rPh sb="502" eb="504">
      <t>ノウリョク</t>
    </rPh>
    <rPh sb="505" eb="506">
      <t>ジョ</t>
    </rPh>
    <rPh sb="508" eb="510">
      <t>スウチ</t>
    </rPh>
    <rPh sb="513" eb="515">
      <t>ジンコウ</t>
    </rPh>
    <rPh sb="515" eb="517">
      <t>ゲンショウ</t>
    </rPh>
    <rPh sb="518" eb="519">
      <t>トモナ</t>
    </rPh>
    <rPh sb="520" eb="522">
      <t>ショリ</t>
    </rPh>
    <rPh sb="522" eb="524">
      <t>スイリョウ</t>
    </rPh>
    <rPh sb="525" eb="527">
      <t>ゲンショウ</t>
    </rPh>
    <rPh sb="532" eb="534">
      <t>コンゴ</t>
    </rPh>
    <rPh sb="535" eb="537">
      <t>ジンコウ</t>
    </rPh>
    <rPh sb="537" eb="539">
      <t>ゲンショウ</t>
    </rPh>
    <rPh sb="540" eb="542">
      <t>ケネン</t>
    </rPh>
    <rPh sb="542" eb="544">
      <t>ザイリョウ</t>
    </rPh>
    <rPh sb="553" eb="556">
      <t>スイセンカ</t>
    </rPh>
    <rPh sb="556" eb="557">
      <t>リツ</t>
    </rPh>
    <rPh sb="559" eb="561">
      <t>ジュウミン</t>
    </rPh>
    <rPh sb="563" eb="565">
      <t>リカイ</t>
    </rPh>
    <rPh sb="568" eb="570">
      <t>ルイジ</t>
    </rPh>
    <rPh sb="570" eb="572">
      <t>ダンタイ</t>
    </rPh>
    <rPh sb="573" eb="574">
      <t>クラ</t>
    </rPh>
    <rPh sb="575" eb="576">
      <t>タカ</t>
    </rPh>
    <rPh sb="577" eb="57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</si>
</sst>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B0-4DB9-AC21-E2E66E8F67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C7B0-4DB9-AC21-E2E66E8F67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52.57</c:v>
                </c:pt>
                <c:pt idx="4">
                  <c:v>54.5</c:v>
                </c:pt>
              </c:numCache>
            </c:numRef>
          </c:val>
          <c:extLst>
            <c:ext xmlns:c16="http://schemas.microsoft.com/office/drawing/2014/chart" uri="{C3380CC4-5D6E-409C-BE32-E72D297353CC}">
              <c16:uniqueId val="{00000000-BAAF-406C-A819-488B146E7A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BAAF-406C-A819-488B146E7A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92.7</c:v>
                </c:pt>
                <c:pt idx="1">
                  <c:v>93.26</c:v>
                </c:pt>
                <c:pt idx="2">
                  <c:v>94.02</c:v>
                </c:pt>
                <c:pt idx="3">
                  <c:v>94.23</c:v>
                </c:pt>
                <c:pt idx="4">
                  <c:v>94.56</c:v>
                </c:pt>
              </c:numCache>
            </c:numRef>
          </c:val>
          <c:extLst>
            <c:ext xmlns:c16="http://schemas.microsoft.com/office/drawing/2014/chart" uri="{C3380CC4-5D6E-409C-BE32-E72D297353CC}">
              <c16:uniqueId val="{00000000-B72E-452A-8280-B1414B6809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B72E-452A-8280-B1414B6809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66.23</c:v>
                </c:pt>
                <c:pt idx="1">
                  <c:v>71.98</c:v>
                </c:pt>
                <c:pt idx="2">
                  <c:v>76.8</c:v>
                </c:pt>
                <c:pt idx="3">
                  <c:v>80.2</c:v>
                </c:pt>
                <c:pt idx="4">
                  <c:v>75.819999999999993</c:v>
                </c:pt>
              </c:numCache>
            </c:numRef>
          </c:val>
          <c:extLst>
            <c:ext xmlns:c16="http://schemas.microsoft.com/office/drawing/2014/chart" uri="{C3380CC4-5D6E-409C-BE32-E72D297353CC}">
              <c16:uniqueId val="{00000000-B143-4BB1-8EB8-4A462EE355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3-4BB1-8EB8-4A462EE355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82-4D26-9471-8C803C76F8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82-4D26-9471-8C803C76F8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B-4039-B188-BCFAAB23C0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B-4039-B188-BCFAAB23C0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EB-415E-87A4-3982DE3909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B-415E-87A4-3982DE3909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2-471F-A32C-BBF7E4CFC98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2-471F-A32C-BBF7E4CFC98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804.64</c:v>
                </c:pt>
                <c:pt idx="1">
                  <c:v>773.22</c:v>
                </c:pt>
                <c:pt idx="2">
                  <c:v>541.1</c:v>
                </c:pt>
                <c:pt idx="3">
                  <c:v>469.53</c:v>
                </c:pt>
                <c:pt idx="4">
                  <c:v>456.45</c:v>
                </c:pt>
              </c:numCache>
            </c:numRef>
          </c:val>
          <c:extLst>
            <c:ext xmlns:c16="http://schemas.microsoft.com/office/drawing/2014/chart" uri="{C3380CC4-5D6E-409C-BE32-E72D297353CC}">
              <c16:uniqueId val="{00000000-7B2C-4720-A762-7D56C3FD61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7B2C-4720-A762-7D56C3FD61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41.31</c:v>
                </c:pt>
                <c:pt idx="1">
                  <c:v>50.42</c:v>
                </c:pt>
                <c:pt idx="2">
                  <c:v>56.36</c:v>
                </c:pt>
                <c:pt idx="3">
                  <c:v>61.79</c:v>
                </c:pt>
                <c:pt idx="4">
                  <c:v>56.76</c:v>
                </c:pt>
              </c:numCache>
            </c:numRef>
          </c:val>
          <c:extLst>
            <c:ext xmlns:c16="http://schemas.microsoft.com/office/drawing/2014/chart" uri="{C3380CC4-5D6E-409C-BE32-E72D297353CC}">
              <c16:uniqueId val="{00000000-2811-4E57-AFE0-7060C80A69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2811-4E57-AFE0-7060C80A69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487.77</c:v>
                </c:pt>
                <c:pt idx="1">
                  <c:v>411.72</c:v>
                </c:pt>
                <c:pt idx="2">
                  <c:v>370.82</c:v>
                </c:pt>
                <c:pt idx="3">
                  <c:v>339.01</c:v>
                </c:pt>
                <c:pt idx="4">
                  <c:v>361.07</c:v>
                </c:pt>
              </c:numCache>
            </c:numRef>
          </c:val>
          <c:extLst>
            <c:ext xmlns:c16="http://schemas.microsoft.com/office/drawing/2014/chart" uri="{C3380CC4-5D6E-409C-BE32-E72D297353CC}">
              <c16:uniqueId val="{00000000-4B02-461C-81E6-E76D8A9FDE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4B02-461C-81E6-E76D8A9FDE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新潟県　出雲崎町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4496</v>
      </c>
      <c r="AM8" s="49"/>
      <c r="AN8" s="49"/>
      <c r="AO8" s="49"/>
      <c r="AP8" s="49"/>
      <c r="AQ8" s="49"/>
      <c r="AR8" s="49"/>
      <c r="AS8" s="49"/>
      <c r="AT8" s="44">
        <f>データ!T6</f>
        <v>44.38</v>
      </c>
      <c r="AU8" s="44"/>
      <c r="AV8" s="44"/>
      <c r="AW8" s="44"/>
      <c r="AX8" s="44"/>
      <c r="AY8" s="44"/>
      <c r="AZ8" s="44"/>
      <c r="BA8" s="44"/>
      <c r="BB8" s="44">
        <f>データ!U6</f>
        <v>101.31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38.619999999999997</v>
      </c>
      <c r="Q10" s="44"/>
      <c r="R10" s="44"/>
      <c r="S10" s="44"/>
      <c r="T10" s="44"/>
      <c r="U10" s="44"/>
      <c r="V10" s="44"/>
      <c r="W10" s="44">
        <f>データ!Q6</f>
        <v>92.2</v>
      </c>
      <c r="X10" s="44"/>
      <c r="Y10" s="44"/>
      <c r="Z10" s="44"/>
      <c r="AA10" s="44"/>
      <c r="AB10" s="44"/>
      <c r="AC10" s="44"/>
      <c r="AD10" s="49">
        <f>データ!R6</f>
        <v>3888</v>
      </c>
      <c r="AE10" s="49"/>
      <c r="AF10" s="49"/>
      <c r="AG10" s="49"/>
      <c r="AH10" s="49"/>
      <c r="AI10" s="49"/>
      <c r="AJ10" s="49"/>
      <c r="AK10" s="2"/>
      <c r="AL10" s="49">
        <f>データ!V6</f>
        <v>1727</v>
      </c>
      <c r="AM10" s="49"/>
      <c r="AN10" s="49"/>
      <c r="AO10" s="49"/>
      <c r="AP10" s="49"/>
      <c r="AQ10" s="49"/>
      <c r="AR10" s="49"/>
      <c r="AS10" s="49"/>
      <c r="AT10" s="44">
        <f>データ!W6</f>
        <v>1.47</v>
      </c>
      <c r="AU10" s="44"/>
      <c r="AV10" s="44"/>
      <c r="AW10" s="44"/>
      <c r="AX10" s="44"/>
      <c r="AY10" s="44"/>
      <c r="AZ10" s="44"/>
      <c r="BA10" s="44"/>
      <c r="BB10" s="44">
        <f>データ!X6</f>
        <v>1174.83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Xs1Bz/co7XKl1uIlg/ECN01GE9QdypZD1j3lISuw0YqFo+sEIAoaD62U6knwP6LOrdZp5Okf/L5wDbnOXjh64w==" saltValue="9/40NdtkiKDGdskAhGisI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154059</v>
      </c>
      <c r="D6" s="32">
        <f t="shared" si="3"/>
        <v>47</v>
      </c>
      <c r="E6" s="32">
        <f t="shared" si="3"/>
        <v>17</v>
      </c>
      <c r="F6" s="32">
        <f t="shared" si="3"/>
        <v>5</v>
      </c>
      <c r="G6" s="32">
        <f t="shared" si="3"/>
        <v>0</v>
      </c>
      <c r="H6" s="32" t="str">
        <f t="shared" si="3"/>
        <v>新潟県　出雲崎町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38.619999999999997</v>
      </c>
      <c r="Q6" s="33">
        <f t="shared" si="3"/>
        <v>92.2</v>
      </c>
      <c r="R6" s="33">
        <f t="shared" si="3"/>
        <v>3888</v>
      </c>
      <c r="S6" s="33">
        <f t="shared" si="3"/>
        <v>4496</v>
      </c>
      <c r="T6" s="33">
        <f t="shared" si="3"/>
        <v>44.38</v>
      </c>
      <c r="U6" s="33">
        <f t="shared" si="3"/>
        <v>101.31</v>
      </c>
      <c r="V6" s="33">
        <f t="shared" si="3"/>
        <v>1727</v>
      </c>
      <c r="W6" s="33">
        <f t="shared" si="3"/>
        <v>1.47</v>
      </c>
      <c r="X6" s="33">
        <f t="shared" si="3"/>
        <v>1174.83</v>
      </c>
      <c r="Y6" s="34">
        <f>IF(Y7="",NA(),Y7)</f>
        <v>66.23</v>
      </c>
      <c r="Z6" s="34">
        <f t="shared" ref="Z6:AH6" si="4">IF(Z7="",NA(),Z7)</f>
        <v>71.98</v>
      </c>
      <c r="AA6" s="34">
        <f t="shared" si="4"/>
        <v>76.8</v>
      </c>
      <c r="AB6" s="34">
        <f t="shared" si="4"/>
        <v>80.2</v>
      </c>
      <c r="AC6" s="34">
        <f t="shared" si="4"/>
        <v>75.819999999999993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804.64</v>
      </c>
      <c r="BG6" s="34">
        <f t="shared" ref="BG6:BO6" si="7">IF(BG7="",NA(),BG7)</f>
        <v>773.22</v>
      </c>
      <c r="BH6" s="34">
        <f t="shared" si="7"/>
        <v>541.1</v>
      </c>
      <c r="BI6" s="34">
        <f t="shared" si="7"/>
        <v>469.53</v>
      </c>
      <c r="BJ6" s="34">
        <f t="shared" si="7"/>
        <v>456.45</v>
      </c>
      <c r="BK6" s="34">
        <f t="shared" si="7"/>
        <v>1126.77</v>
      </c>
      <c r="BL6" s="34">
        <f t="shared" si="7"/>
        <v>1044.8</v>
      </c>
      <c r="BM6" s="34">
        <f t="shared" si="7"/>
        <v>1081.8</v>
      </c>
      <c r="BN6" s="34">
        <f t="shared" si="7"/>
        <v>974.93</v>
      </c>
      <c r="BO6" s="34">
        <f t="shared" si="7"/>
        <v>855.8</v>
      </c>
      <c r="BP6" s="33" t="str">
        <f>IF(BP7="","",IF(BP7="-","【-】","【"&amp;SUBSTITUTE(TEXT(BP7,"#,##0.00"),"-","△")&amp;"】"))</f>
        <v>【814.89】</v>
      </c>
      <c r="BQ6" s="34">
        <f>IF(BQ7="",NA(),BQ7)</f>
        <v>41.31</v>
      </c>
      <c r="BR6" s="34">
        <f t="shared" ref="BR6:BZ6" si="8">IF(BR7="",NA(),BR7)</f>
        <v>50.42</v>
      </c>
      <c r="BS6" s="34">
        <f t="shared" si="8"/>
        <v>56.36</v>
      </c>
      <c r="BT6" s="34">
        <f t="shared" si="8"/>
        <v>61.79</v>
      </c>
      <c r="BU6" s="34">
        <f t="shared" si="8"/>
        <v>56.76</v>
      </c>
      <c r="BV6" s="34">
        <f t="shared" si="8"/>
        <v>50.9</v>
      </c>
      <c r="BW6" s="34">
        <f t="shared" si="8"/>
        <v>50.82</v>
      </c>
      <c r="BX6" s="34">
        <f t="shared" si="8"/>
        <v>52.19</v>
      </c>
      <c r="BY6" s="34">
        <f t="shared" si="8"/>
        <v>55.32</v>
      </c>
      <c r="BZ6" s="34">
        <f t="shared" si="8"/>
        <v>59.8</v>
      </c>
      <c r="CA6" s="33" t="str">
        <f>IF(CA7="","",IF(CA7="-","【-】","【"&amp;SUBSTITUTE(TEXT(CA7,"#,##0.00"),"-","△")&amp;"】"))</f>
        <v>【60.64】</v>
      </c>
      <c r="CB6" s="34">
        <f>IF(CB7="",NA(),CB7)</f>
        <v>487.77</v>
      </c>
      <c r="CC6" s="34">
        <f t="shared" ref="CC6:CK6" si="9">IF(CC7="",NA(),CC7)</f>
        <v>411.72</v>
      </c>
      <c r="CD6" s="34">
        <f t="shared" si="9"/>
        <v>370.82</v>
      </c>
      <c r="CE6" s="34">
        <f t="shared" si="9"/>
        <v>339.01</v>
      </c>
      <c r="CF6" s="34">
        <f t="shared" si="9"/>
        <v>361.07</v>
      </c>
      <c r="CG6" s="34">
        <f t="shared" si="9"/>
        <v>293.27</v>
      </c>
      <c r="CH6" s="34">
        <f t="shared" si="9"/>
        <v>300.52</v>
      </c>
      <c r="CI6" s="34">
        <f t="shared" si="9"/>
        <v>296.14</v>
      </c>
      <c r="CJ6" s="34">
        <f t="shared" si="9"/>
        <v>283.17</v>
      </c>
      <c r="CK6" s="34">
        <f t="shared" si="9"/>
        <v>263.76</v>
      </c>
      <c r="CL6" s="33" t="str">
        <f>IF(CL7="","",IF(CL7="-","【-】","【"&amp;SUBSTITUTE(TEXT(CL7,"#,##0.00"),"-","△")&amp;"】"))</f>
        <v>【255.52】</v>
      </c>
      <c r="CM6" s="34" t="str">
        <f>IF(CM7="",NA(),CM7)</f>
        <v>-</v>
      </c>
      <c r="CN6" s="34" t="str">
        <f t="shared" ref="CN6:CV6" si="10">IF(CN7="",NA(),CN7)</f>
        <v>-</v>
      </c>
      <c r="CO6" s="34" t="str">
        <f t="shared" si="10"/>
        <v>-</v>
      </c>
      <c r="CP6" s="34">
        <f t="shared" si="10"/>
        <v>52.57</v>
      </c>
      <c r="CQ6" s="34">
        <f t="shared" si="10"/>
        <v>54.5</v>
      </c>
      <c r="CR6" s="34">
        <f t="shared" si="10"/>
        <v>53.78</v>
      </c>
      <c r="CS6" s="34">
        <f t="shared" si="10"/>
        <v>53.24</v>
      </c>
      <c r="CT6" s="34">
        <f t="shared" si="10"/>
        <v>52.31</v>
      </c>
      <c r="CU6" s="34">
        <f t="shared" si="10"/>
        <v>60.65</v>
      </c>
      <c r="CV6" s="34">
        <f t="shared" si="10"/>
        <v>51.75</v>
      </c>
      <c r="CW6" s="33" t="str">
        <f>IF(CW7="","",IF(CW7="-","【-】","【"&amp;SUBSTITUTE(TEXT(CW7,"#,##0.00"),"-","△")&amp;"】"))</f>
        <v>【52.49】</v>
      </c>
      <c r="CX6" s="34">
        <f>IF(CX7="",NA(),CX7)</f>
        <v>92.7</v>
      </c>
      <c r="CY6" s="34">
        <f t="shared" ref="CY6:DG6" si="11">IF(CY7="",NA(),CY7)</f>
        <v>93.26</v>
      </c>
      <c r="CZ6" s="34">
        <f t="shared" si="11"/>
        <v>94.02</v>
      </c>
      <c r="DA6" s="34">
        <f t="shared" si="11"/>
        <v>94.23</v>
      </c>
      <c r="DB6" s="34">
        <f t="shared" si="11"/>
        <v>94.56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154059</v>
      </c>
      <c r="D7" s="36">
        <v>47</v>
      </c>
      <c r="E7" s="36">
        <v>17</v>
      </c>
      <c r="F7" s="36">
        <v>5</v>
      </c>
      <c r="G7" s="36">
        <v>0</v>
      </c>
      <c r="H7" s="36" t="s">
        <v>108</v>
      </c>
      <c r="I7" s="36" t="s">
        <v>109</v>
      </c>
      <c r="J7" s="36" t="s">
        <v>110</v>
      </c>
      <c r="K7" s="36" t="s">
        <v>111</v>
      </c>
      <c r="L7" s="36" t="s">
        <v>112</v>
      </c>
      <c r="M7" s="36" t="s">
        <v>113</v>
      </c>
      <c r="N7" s="37" t="s">
        <v>114</v>
      </c>
      <c r="O7" s="37" t="s">
        <v>115</v>
      </c>
      <c r="P7" s="37">
        <v>38.619999999999997</v>
      </c>
      <c r="Q7" s="37">
        <v>92.2</v>
      </c>
      <c r="R7" s="37">
        <v>3888</v>
      </c>
      <c r="S7" s="37">
        <v>4496</v>
      </c>
      <c r="T7" s="37">
        <v>44.38</v>
      </c>
      <c r="U7" s="37">
        <v>101.31</v>
      </c>
      <c r="V7" s="37">
        <v>1727</v>
      </c>
      <c r="W7" s="37">
        <v>1.47</v>
      </c>
      <c r="X7" s="37">
        <v>1174.83</v>
      </c>
      <c r="Y7" s="37">
        <v>66.23</v>
      </c>
      <c r="Z7" s="37">
        <v>71.98</v>
      </c>
      <c r="AA7" s="37">
        <v>76.8</v>
      </c>
      <c r="AB7" s="37">
        <v>80.2</v>
      </c>
      <c r="AC7" s="37">
        <v>75.819999999999993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804.64</v>
      </c>
      <c r="BG7" s="37">
        <v>773.22</v>
      </c>
      <c r="BH7" s="37">
        <v>541.1</v>
      </c>
      <c r="BI7" s="37">
        <v>469.53</v>
      </c>
      <c r="BJ7" s="37">
        <v>456.45</v>
      </c>
      <c r="BK7" s="37">
        <v>1126.77</v>
      </c>
      <c r="BL7" s="37">
        <v>1044.8</v>
      </c>
      <c r="BM7" s="37">
        <v>1081.8</v>
      </c>
      <c r="BN7" s="37">
        <v>974.93</v>
      </c>
      <c r="BO7" s="37">
        <v>855.8</v>
      </c>
      <c r="BP7" s="37">
        <v>814.89</v>
      </c>
      <c r="BQ7" s="37">
        <v>41.31</v>
      </c>
      <c r="BR7" s="37">
        <v>50.42</v>
      </c>
      <c r="BS7" s="37">
        <v>56.36</v>
      </c>
      <c r="BT7" s="37">
        <v>61.79</v>
      </c>
      <c r="BU7" s="37">
        <v>56.76</v>
      </c>
      <c r="BV7" s="37">
        <v>50.9</v>
      </c>
      <c r="BW7" s="37">
        <v>50.82</v>
      </c>
      <c r="BX7" s="37">
        <v>52.19</v>
      </c>
      <c r="BY7" s="37">
        <v>55.32</v>
      </c>
      <c r="BZ7" s="37">
        <v>59.8</v>
      </c>
      <c r="CA7" s="37">
        <v>60.64</v>
      </c>
      <c r="CB7" s="37">
        <v>487.77</v>
      </c>
      <c r="CC7" s="37">
        <v>411.72</v>
      </c>
      <c r="CD7" s="37">
        <v>370.82</v>
      </c>
      <c r="CE7" s="37">
        <v>339.01</v>
      </c>
      <c r="CF7" s="37">
        <v>361.07</v>
      </c>
      <c r="CG7" s="37">
        <v>293.27</v>
      </c>
      <c r="CH7" s="37">
        <v>300.52</v>
      </c>
      <c r="CI7" s="37">
        <v>296.14</v>
      </c>
      <c r="CJ7" s="37">
        <v>283.17</v>
      </c>
      <c r="CK7" s="37">
        <v>263.76</v>
      </c>
      <c r="CL7" s="37">
        <v>255.52</v>
      </c>
      <c r="CM7" s="37" t="s">
        <v>114</v>
      </c>
      <c r="CN7" s="37" t="s">
        <v>114</v>
      </c>
      <c r="CO7" s="37" t="s">
        <v>114</v>
      </c>
      <c r="CP7" s="37">
        <v>52.57</v>
      </c>
      <c r="CQ7" s="37">
        <v>54.5</v>
      </c>
      <c r="CR7" s="37">
        <v>53.78</v>
      </c>
      <c r="CS7" s="37">
        <v>53.24</v>
      </c>
      <c r="CT7" s="37">
        <v>52.31</v>
      </c>
      <c r="CU7" s="37">
        <v>60.65</v>
      </c>
      <c r="CV7" s="37">
        <v>51.75</v>
      </c>
      <c r="CW7" s="37">
        <v>52.49</v>
      </c>
      <c r="CX7" s="37">
        <v>92.7</v>
      </c>
      <c r="CY7" s="37">
        <v>93.26</v>
      </c>
      <c r="CZ7" s="37">
        <v>94.02</v>
      </c>
      <c r="DA7" s="37">
        <v>94.23</v>
      </c>
      <c r="DB7" s="37">
        <v>94.56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小名　圭太</cp:lastModifiedBy>
  <cp:lastPrinted>2019-01-23T05:52:47Z</cp:lastPrinted>
  <dcterms:created xsi:type="dcterms:W3CDTF">2018-12-03T09:23:34Z</dcterms:created>
  <dcterms:modified xsi:type="dcterms:W3CDTF">2019-01-23T05:52:53Z</dcterms:modified>
  <cp:category/>
</cp:coreProperties>
</file>