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<sst xmlns="http://schemas.openxmlformats.org/spreadsheetml/2006/main" count="221" uniqueCount="111">
  <si>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</si>
  <si>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</si>
  <si>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</si>
  <si>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</si>
  <si>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</si>
  <si>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</si>
  <si>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</si>
  <si>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</si>
  <si>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</si>
  <si>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</si>
  <si>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</si>
  <si>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</si>
  <si>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</si>
  <si>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</si>
  <si>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</si>
  <si>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</si>
  <si>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</si>
  <si>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</si>
  <si>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</si>
  <si>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</si>
  <si>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</si>
  <si>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</si>
  <si>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</si>
  <si>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</si>
  <si>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</si>
  <si>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</si>
  <si>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</si>
  <si>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</si>
  <si>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</si>
  <si>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</si>
  <si>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</si>
  <si>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</si>
  <si>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</si>
  <si>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</si>
  <si>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</si>
  <si>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</si>
  <si>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</si>
  <si>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</si>
  <si>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</si>
  <si>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</si>
  <si>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</si>
  <si>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</si>
  <si>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</si>
  <si>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</si>
  <si>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</si>
  <si>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</si>
  <si>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</si>
  <si>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</si>
  <si>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</si>
  <si>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</si>
  <si>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</si>
  <si>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</si>
  <si>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</si>
  <si>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</si>
  <si>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</si>
  <si>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</si>
  <si>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</si>
  <si>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</si>
  <si>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</si>
  <si>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</si>
  <si>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</si>
  <si>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</si>
  <si>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</si>
  <si>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</si>
  <si>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</si>
  <si>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</si>
  <si>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</si>
  <si>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</si>
  <si>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</si>
  <si>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</si>
  <si>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</si>
  <si>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</si>
  <si>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</si>
  <si>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</si>
  <si>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</si>
  <si>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</si>
  <si>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</si>
  <si>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</si>
  <si>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</si>
  <si>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</si>
  <si>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</si>
  <si>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</si>
  <si>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</si>
  <si>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</si>
  <si>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</si>
  <si>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</si>
  <si>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</si>
  <si>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</si>
  <si>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</si>
  <si>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</si>
  <si>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</si>
  <si>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</si>
  <si>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</si>
  <si>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</si>
  <si>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</si>
  <si>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</si>
  <si>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新潟県　出雲崎町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</si>
  <si>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</si>
  <si>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</si>
  <si>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</si>
  <si>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</si>
  <si>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</si>
  <si>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</si>
  <si>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</si>
  <si>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</si>
  <si>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</si>
  <si>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</si>
  <si>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</si>
  <si>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は、下水道事業を運営していくための維持管理費と起債償還が、料金収入と繰入金で賄えているかの比率です。収入不足を示していますが起債元金償還に係る繰入金を考慮すれば100％となります。収支バランスは保たれますが、起債償還の大部分を繰入金で賄っている状況です。右肩上がりでありますが、起債償還のピークを過ぎて年々償還額が減少しているためで、収益が上がっているわけではありません。
　④企業債残高対事業規模比率は、起債の残高から基準内繰入を除いた金額を単年度の営業収入で除した数値です。類似団体と比べ起債残高が少ない状況と起債残高の減少を示しています。
　⑤経費回収率は、本来使用料で賄うべき経費をどの程度使用料で負担できているかの数値で、料金収入を維持管理費と公費負担以外の起債償還金で除しています。起債償還のピークを過ぎているため改善傾向です。
　⑥汚水処理原価は、維持管理と公費負担以外の起債償還を年間の処理水量で除した数値で、汚水処理１m3あたりいくらかかっているかの金額で改善傾向を示しています。
　⑦施設利用率は、処理場の日平均処理水量を施設の最大処理能力で除した数値です。計画時は、夏場の観光客、帰省客、臨海学校を考えているため年間の日平均では余裕がある数字となります。
　⑧水洗化率は、住民のご理解もあり類似団体と比べ高い数値です。
　</t>
    <rPh sb="30" eb="32">
      <t>キサイ</t>
    </rPh>
    <rPh sb="71" eb="73">
      <t>ガンキン</t>
    </rPh>
    <rPh sb="73" eb="75">
      <t>ショウカン</t>
    </rPh>
    <rPh sb="246" eb="248">
      <t>ルイジ</t>
    </rPh>
    <rPh sb="248" eb="250">
      <t>ダンタイ</t>
    </rPh>
    <rPh sb="251" eb="252">
      <t>クラ</t>
    </rPh>
    <rPh sb="253" eb="255">
      <t>キサイ</t>
    </rPh>
    <rPh sb="255" eb="257">
      <t>ザンダカ</t>
    </rPh>
    <rPh sb="258" eb="259">
      <t>スク</t>
    </rPh>
    <rPh sb="261" eb="263">
      <t>ジョウキョウ</t>
    </rPh>
    <rPh sb="354" eb="356">
      <t>キサイ</t>
    </rPh>
    <rPh sb="356" eb="358">
      <t>ショウカン</t>
    </rPh>
    <rPh sb="363" eb="364">
      <t>ス</t>
    </rPh>
    <rPh sb="370" eb="372">
      <t>カイゼン</t>
    </rPh>
    <rPh sb="372" eb="374">
      <t>ケイコウ</t>
    </rPh>
    <rPh sb="388" eb="390">
      <t>イジ</t>
    </rPh>
    <rPh sb="390" eb="392">
      <t>カンリ</t>
    </rPh>
    <rPh sb="393" eb="395">
      <t>コウヒ</t>
    </rPh>
    <rPh sb="395" eb="397">
      <t>フタン</t>
    </rPh>
    <rPh sb="397" eb="399">
      <t>イガイ</t>
    </rPh>
    <rPh sb="400" eb="402">
      <t>キサイ</t>
    </rPh>
    <rPh sb="402" eb="404">
      <t>ショウカン</t>
    </rPh>
    <rPh sb="405" eb="407">
      <t>ネンカン</t>
    </rPh>
    <rPh sb="408" eb="410">
      <t>ショリ</t>
    </rPh>
    <rPh sb="410" eb="412">
      <t>スイリョウ</t>
    </rPh>
    <rPh sb="413" eb="414">
      <t>ジョ</t>
    </rPh>
    <rPh sb="416" eb="418">
      <t>スウチ</t>
    </rPh>
    <rPh sb="444" eb="446">
      <t>カイゼン</t>
    </rPh>
    <rPh sb="446" eb="448">
      <t>ケイコウ</t>
    </rPh>
    <rPh sb="449" eb="450">
      <t>シメ</t>
    </rPh>
    <rPh sb="473" eb="475">
      <t>ショリ</t>
    </rPh>
    <rPh sb="475" eb="477">
      <t>スイリョウ</t>
    </rPh>
    <rPh sb="478" eb="480">
      <t>シセツ</t>
    </rPh>
    <rPh sb="481" eb="483">
      <t>サイダイ</t>
    </rPh>
    <rPh sb="483" eb="485">
      <t>ショリ</t>
    </rPh>
    <rPh sb="485" eb="487">
      <t>ノウリョク</t>
    </rPh>
    <rPh sb="488" eb="489">
      <t>ジョ</t>
    </rPh>
    <rPh sb="491" eb="493">
      <t>スウチ</t>
    </rPh>
    <rPh sb="548" eb="551">
      <t>スイセンカ</t>
    </rPh>
    <rPh sb="551" eb="552">
      <t>リツ</t>
    </rPh>
    <rPh sb="554" eb="556">
      <t>ジュウミン</t>
    </rPh>
    <rPh sb="558" eb="560">
      <t>リカイ</t>
    </rPh>
    <rPh sb="563" eb="565">
      <t>ルイジ</t>
    </rPh>
    <rPh sb="565" eb="567">
      <t>ダンタイ</t>
    </rPh>
    <rPh sb="568" eb="569">
      <t>クラ</t>
    </rPh>
    <rPh sb="570" eb="571">
      <t>タカ</t>
    </rPh>
    <rPh sb="572" eb="574">
      <t>スウチ</t>
    </rPh>
    <phoneticPr fontId="4"/>
  </si>
  <si>
    <t xml:space="preserve"> マンホール、管渠とも耐用年数50年のところ古いもので経過年数23年間です。管渠清掃、点検により耐用年数の延伸を目指します。
　処理場については、電気機械設備の多くが耐用年数を迎え対策が必要な状況ですが平成26年度から平成30年度に処理場の長寿命化、設備更新対策事業に取り組んでいます。</t>
    <phoneticPr fontId="4"/>
  </si>
  <si>
    <t>　収益的収支、経費回収率、汚水処理原価とも起債償還額の減少により改善傾向を示していますが、償還金のほとんどは繰入金に頼っている状況です。
　料金は、類似団体に比べ高額と考えられ水洗化率も高いため大幅な収入増は見込めない状況です。今後もしばらくは基準外繰入が必要となります。
　当初建設の起債償還は減少しながら平成42年度に終了するため、将来は農業集落排水を統合し料金収入を現在より多く確保して基準外繰入の解消、人口減少による料金収入減に対応します。
　設備更新、長寿命化については流入水量に見合った設備とし国県の情報提供、指導により補助事業を有効活用しながら経営改善を目指します。
　上記方針を戦略的に実施するため今後10年間の経営戦略を平成29年1月に策定しました。</t>
    <rPh sb="74" eb="76">
      <t>ルイジ</t>
    </rPh>
    <rPh sb="76" eb="78">
      <t>ダンタイ</t>
    </rPh>
    <rPh sb="84" eb="85">
      <t>カンガ</t>
    </rPh>
    <rPh sb="168" eb="170">
      <t>ショウライ</t>
    </rPh>
    <rPh sb="190" eb="191">
      <t>オオ</t>
    </rPh>
    <rPh sb="258" eb="260">
      <t>テイキョウ</t>
    </rPh>
    <rPh sb="261" eb="263">
      <t>シドウ</t>
    </rPh>
    <rPh sb="271" eb="273">
      <t>ユウコウ</t>
    </rPh>
    <rPh sb="292" eb="294">
      <t>ジョウキ</t>
    </rPh>
    <rPh sb="294" eb="296">
      <t>ホウシン</t>
    </rPh>
    <rPh sb="297" eb="300">
      <t>センリャクテキ</t>
    </rPh>
    <rPh sb="301" eb="303">
      <t>ジッシ</t>
    </rPh>
    <rPh sb="307" eb="309">
      <t>コンゴ</t>
    </rPh>
    <rPh sb="311" eb="312">
      <t>ネン</t>
    </rPh>
    <rPh sb="312" eb="313">
      <t>カン</t>
    </rPh>
    <rPh sb="314" eb="316">
      <t>ケイエイ</t>
    </rPh>
    <rPh sb="316" eb="318">
      <t>センリャク</t>
    </rPh>
    <rPh sb="319" eb="321">
      <t>ヘイセイ</t>
    </rPh>
    <rPh sb="323" eb="324">
      <t>ネン</t>
    </rPh>
    <rPh sb="325" eb="326">
      <t>ガツ</t>
    </rPh>
    <rPh sb="327" eb="329">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</si>
</sst>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4132224"/>
        <c:axId val="4414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44132224"/>
        <c:axId val="44146688"/>
      </c:lineChart>
      <c:dateAx>
        <c:axId val="44132224"/>
        <c:scaling>
          <c:orientation val="minMax"/>
        </c:scaling>
        <c:delete val="1"/>
        <c:axPos val="b"/>
        <c:numFmt formatCode="ge" sourceLinked="1"/>
        <c:majorTickMark val="none"/>
        <c:minorTickMark val="none"/>
        <c:tickLblPos val="none"/>
        <c:crossAx val="44146688"/>
        <c:crosses val="autoZero"/>
        <c:auto val="1"/>
        <c:lblOffset val="100"/>
        <c:baseTimeUnit val="years"/>
      </c:dateAx>
      <c:valAx>
        <c:axId val="4414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3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31.36</c:v>
                </c:pt>
                <c:pt idx="1">
                  <c:v>32.18</c:v>
                </c:pt>
                <c:pt idx="2">
                  <c:v>32.590000000000003</c:v>
                </c:pt>
                <c:pt idx="3">
                  <c:v>32.36</c:v>
                </c:pt>
                <c:pt idx="4">
                  <c:v>31.45</c:v>
                </c:pt>
              </c:numCache>
            </c:numRef>
          </c:val>
        </c:ser>
        <c:dLbls>
          <c:showLegendKey val="0"/>
          <c:showVal val="0"/>
          <c:showCatName val="0"/>
          <c:showSerName val="0"/>
          <c:showPercent val="0"/>
          <c:showBubbleSize val="0"/>
        </c:dLbls>
        <c:gapWidth val="150"/>
        <c:axId val="44980480"/>
        <c:axId val="4498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44980480"/>
        <c:axId val="44986752"/>
      </c:lineChart>
      <c:dateAx>
        <c:axId val="44980480"/>
        <c:scaling>
          <c:orientation val="minMax"/>
        </c:scaling>
        <c:delete val="1"/>
        <c:axPos val="b"/>
        <c:numFmt formatCode="ge" sourceLinked="1"/>
        <c:majorTickMark val="none"/>
        <c:minorTickMark val="none"/>
        <c:tickLblPos val="none"/>
        <c:crossAx val="44986752"/>
        <c:crosses val="autoZero"/>
        <c:auto val="1"/>
        <c:lblOffset val="100"/>
        <c:baseTimeUnit val="years"/>
      </c:dateAx>
      <c:valAx>
        <c:axId val="4498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8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93.73</c:v>
                </c:pt>
                <c:pt idx="1">
                  <c:v>94.3</c:v>
                </c:pt>
                <c:pt idx="2">
                  <c:v>94.96</c:v>
                </c:pt>
                <c:pt idx="3">
                  <c:v>94.97</c:v>
                </c:pt>
                <c:pt idx="4">
                  <c:v>95.46</c:v>
                </c:pt>
              </c:numCache>
            </c:numRef>
          </c:val>
        </c:ser>
        <c:dLbls>
          <c:showLegendKey val="0"/>
          <c:showVal val="0"/>
          <c:showCatName val="0"/>
          <c:showSerName val="0"/>
          <c:showPercent val="0"/>
          <c:showBubbleSize val="0"/>
        </c:dLbls>
        <c:gapWidth val="150"/>
        <c:axId val="45090688"/>
        <c:axId val="4510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45090688"/>
        <c:axId val="45101056"/>
      </c:lineChart>
      <c:dateAx>
        <c:axId val="45090688"/>
        <c:scaling>
          <c:orientation val="minMax"/>
        </c:scaling>
        <c:delete val="1"/>
        <c:axPos val="b"/>
        <c:numFmt formatCode="ge" sourceLinked="1"/>
        <c:majorTickMark val="none"/>
        <c:minorTickMark val="none"/>
        <c:tickLblPos val="none"/>
        <c:crossAx val="45101056"/>
        <c:crosses val="autoZero"/>
        <c:auto val="1"/>
        <c:lblOffset val="100"/>
        <c:baseTimeUnit val="years"/>
      </c:dateAx>
      <c:valAx>
        <c:axId val="4510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9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70.84</c:v>
                </c:pt>
                <c:pt idx="1">
                  <c:v>79.3</c:v>
                </c:pt>
                <c:pt idx="2">
                  <c:v>82.44</c:v>
                </c:pt>
                <c:pt idx="3">
                  <c:v>86.39</c:v>
                </c:pt>
                <c:pt idx="4">
                  <c:v>85.76</c:v>
                </c:pt>
              </c:numCache>
            </c:numRef>
          </c:val>
        </c:ser>
        <c:dLbls>
          <c:showLegendKey val="0"/>
          <c:showVal val="0"/>
          <c:showCatName val="0"/>
          <c:showSerName val="0"/>
          <c:showPercent val="0"/>
          <c:showBubbleSize val="0"/>
        </c:dLbls>
        <c:gapWidth val="150"/>
        <c:axId val="44631552"/>
        <c:axId val="4463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631552"/>
        <c:axId val="44633472"/>
      </c:lineChart>
      <c:dateAx>
        <c:axId val="44631552"/>
        <c:scaling>
          <c:orientation val="minMax"/>
        </c:scaling>
        <c:delete val="1"/>
        <c:axPos val="b"/>
        <c:numFmt formatCode="ge" sourceLinked="1"/>
        <c:majorTickMark val="none"/>
        <c:minorTickMark val="none"/>
        <c:tickLblPos val="none"/>
        <c:crossAx val="44633472"/>
        <c:crosses val="autoZero"/>
        <c:auto val="1"/>
        <c:lblOffset val="100"/>
        <c:baseTimeUnit val="years"/>
      </c:dateAx>
      <c:valAx>
        <c:axId val="4463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3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655744"/>
        <c:axId val="4465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655744"/>
        <c:axId val="44657664"/>
      </c:lineChart>
      <c:dateAx>
        <c:axId val="44655744"/>
        <c:scaling>
          <c:orientation val="minMax"/>
        </c:scaling>
        <c:delete val="1"/>
        <c:axPos val="b"/>
        <c:numFmt formatCode="ge" sourceLinked="1"/>
        <c:majorTickMark val="none"/>
        <c:minorTickMark val="none"/>
        <c:tickLblPos val="none"/>
        <c:crossAx val="44657664"/>
        <c:crosses val="autoZero"/>
        <c:auto val="1"/>
        <c:lblOffset val="100"/>
        <c:baseTimeUnit val="years"/>
      </c:dateAx>
      <c:valAx>
        <c:axId val="4465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5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720896"/>
        <c:axId val="4472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720896"/>
        <c:axId val="44722816"/>
      </c:lineChart>
      <c:dateAx>
        <c:axId val="44720896"/>
        <c:scaling>
          <c:orientation val="minMax"/>
        </c:scaling>
        <c:delete val="1"/>
        <c:axPos val="b"/>
        <c:numFmt formatCode="ge" sourceLinked="1"/>
        <c:majorTickMark val="none"/>
        <c:minorTickMark val="none"/>
        <c:tickLblPos val="none"/>
        <c:crossAx val="44722816"/>
        <c:crosses val="autoZero"/>
        <c:auto val="1"/>
        <c:lblOffset val="100"/>
        <c:baseTimeUnit val="years"/>
      </c:dateAx>
      <c:valAx>
        <c:axId val="4472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2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745856"/>
        <c:axId val="4474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745856"/>
        <c:axId val="44747776"/>
      </c:lineChart>
      <c:dateAx>
        <c:axId val="44745856"/>
        <c:scaling>
          <c:orientation val="minMax"/>
        </c:scaling>
        <c:delete val="1"/>
        <c:axPos val="b"/>
        <c:numFmt formatCode="ge" sourceLinked="1"/>
        <c:majorTickMark val="none"/>
        <c:minorTickMark val="none"/>
        <c:tickLblPos val="none"/>
        <c:crossAx val="44747776"/>
        <c:crosses val="autoZero"/>
        <c:auto val="1"/>
        <c:lblOffset val="100"/>
        <c:baseTimeUnit val="years"/>
      </c:dateAx>
      <c:valAx>
        <c:axId val="4474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4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778240"/>
        <c:axId val="4478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778240"/>
        <c:axId val="44780160"/>
      </c:lineChart>
      <c:dateAx>
        <c:axId val="44778240"/>
        <c:scaling>
          <c:orientation val="minMax"/>
        </c:scaling>
        <c:delete val="1"/>
        <c:axPos val="b"/>
        <c:numFmt formatCode="ge" sourceLinked="1"/>
        <c:majorTickMark val="none"/>
        <c:minorTickMark val="none"/>
        <c:tickLblPos val="none"/>
        <c:crossAx val="44780160"/>
        <c:crosses val="autoZero"/>
        <c:auto val="1"/>
        <c:lblOffset val="100"/>
        <c:baseTimeUnit val="years"/>
      </c:dateAx>
      <c:valAx>
        <c:axId val="4478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7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863.64</c:v>
                </c:pt>
                <c:pt idx="1">
                  <c:v>827.17</c:v>
                </c:pt>
                <c:pt idx="2">
                  <c:v>781.98</c:v>
                </c:pt>
                <c:pt idx="3">
                  <c:v>740.19</c:v>
                </c:pt>
                <c:pt idx="4">
                  <c:v>541.47</c:v>
                </c:pt>
              </c:numCache>
            </c:numRef>
          </c:val>
        </c:ser>
        <c:dLbls>
          <c:showLegendKey val="0"/>
          <c:showVal val="0"/>
          <c:showCatName val="0"/>
          <c:showSerName val="0"/>
          <c:showPercent val="0"/>
          <c:showBubbleSize val="0"/>
        </c:dLbls>
        <c:gapWidth val="150"/>
        <c:axId val="44822912"/>
        <c:axId val="4482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44822912"/>
        <c:axId val="44824832"/>
      </c:lineChart>
      <c:dateAx>
        <c:axId val="44822912"/>
        <c:scaling>
          <c:orientation val="minMax"/>
        </c:scaling>
        <c:delete val="1"/>
        <c:axPos val="b"/>
        <c:numFmt formatCode="ge" sourceLinked="1"/>
        <c:majorTickMark val="none"/>
        <c:minorTickMark val="none"/>
        <c:tickLblPos val="none"/>
        <c:crossAx val="44824832"/>
        <c:crosses val="autoZero"/>
        <c:auto val="1"/>
        <c:lblOffset val="100"/>
        <c:baseTimeUnit val="years"/>
      </c:dateAx>
      <c:valAx>
        <c:axId val="4482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2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45.48</c:v>
                </c:pt>
                <c:pt idx="1">
                  <c:v>57.83</c:v>
                </c:pt>
                <c:pt idx="2">
                  <c:v>66.92</c:v>
                </c:pt>
                <c:pt idx="3">
                  <c:v>75.790000000000006</c:v>
                </c:pt>
                <c:pt idx="4">
                  <c:v>75.42</c:v>
                </c:pt>
              </c:numCache>
            </c:numRef>
          </c:val>
        </c:ser>
        <c:dLbls>
          <c:showLegendKey val="0"/>
          <c:showVal val="0"/>
          <c:showCatName val="0"/>
          <c:showSerName val="0"/>
          <c:showPercent val="0"/>
          <c:showBubbleSize val="0"/>
        </c:dLbls>
        <c:gapWidth val="150"/>
        <c:axId val="44933120"/>
        <c:axId val="4493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44933120"/>
        <c:axId val="44935040"/>
      </c:lineChart>
      <c:dateAx>
        <c:axId val="44933120"/>
        <c:scaling>
          <c:orientation val="minMax"/>
        </c:scaling>
        <c:delete val="1"/>
        <c:axPos val="b"/>
        <c:numFmt formatCode="ge" sourceLinked="1"/>
        <c:majorTickMark val="none"/>
        <c:minorTickMark val="none"/>
        <c:tickLblPos val="none"/>
        <c:crossAx val="44935040"/>
        <c:crosses val="autoZero"/>
        <c:auto val="1"/>
        <c:lblOffset val="100"/>
        <c:baseTimeUnit val="years"/>
      </c:dateAx>
      <c:valAx>
        <c:axId val="4493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3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465.83</c:v>
                </c:pt>
                <c:pt idx="1">
                  <c:v>368.5</c:v>
                </c:pt>
                <c:pt idx="2">
                  <c:v>317.5</c:v>
                </c:pt>
                <c:pt idx="3">
                  <c:v>291.22000000000003</c:v>
                </c:pt>
                <c:pt idx="4">
                  <c:v>292.58999999999997</c:v>
                </c:pt>
              </c:numCache>
            </c:numRef>
          </c:val>
        </c:ser>
        <c:dLbls>
          <c:showLegendKey val="0"/>
          <c:showVal val="0"/>
          <c:showCatName val="0"/>
          <c:showSerName val="0"/>
          <c:showPercent val="0"/>
          <c:showBubbleSize val="0"/>
        </c:dLbls>
        <c:gapWidth val="150"/>
        <c:axId val="44952192"/>
        <c:axId val="4496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44952192"/>
        <c:axId val="44962560"/>
      </c:lineChart>
      <c:dateAx>
        <c:axId val="44952192"/>
        <c:scaling>
          <c:orientation val="minMax"/>
        </c:scaling>
        <c:delete val="1"/>
        <c:axPos val="b"/>
        <c:numFmt formatCode="ge" sourceLinked="1"/>
        <c:majorTickMark val="none"/>
        <c:minorTickMark val="none"/>
        <c:tickLblPos val="none"/>
        <c:crossAx val="44962560"/>
        <c:crosses val="autoZero"/>
        <c:auto val="1"/>
        <c:lblOffset val="100"/>
        <c:baseTimeUnit val="years"/>
      </c:dateAx>
      <c:valAx>
        <c:axId val="4496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5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22"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新潟県　出雲崎町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4677</v>
      </c>
      <c r="AM8" s="47"/>
      <c r="AN8" s="47"/>
      <c r="AO8" s="47"/>
      <c r="AP8" s="47"/>
      <c r="AQ8" s="47"/>
      <c r="AR8" s="47"/>
      <c r="AS8" s="47"/>
      <c r="AT8" s="43">
        <f>データ!S6</f>
        <v>44.38</v>
      </c>
      <c r="AU8" s="43"/>
      <c r="AV8" s="43"/>
      <c r="AW8" s="43"/>
      <c r="AX8" s="43"/>
      <c r="AY8" s="43"/>
      <c r="AZ8" s="43"/>
      <c r="BA8" s="43"/>
      <c r="BB8" s="43">
        <f>データ!T6</f>
        <v>105.39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52.42</v>
      </c>
      <c r="Q10" s="43"/>
      <c r="R10" s="43"/>
      <c r="S10" s="43"/>
      <c r="T10" s="43"/>
      <c r="U10" s="43"/>
      <c r="V10" s="43"/>
      <c r="W10" s="43">
        <f>データ!P6</f>
        <v>92.55</v>
      </c>
      <c r="X10" s="43"/>
      <c r="Y10" s="43"/>
      <c r="Z10" s="43"/>
      <c r="AA10" s="43"/>
      <c r="AB10" s="43"/>
      <c r="AC10" s="43"/>
      <c r="AD10" s="47">
        <f>データ!Q6</f>
        <v>3888</v>
      </c>
      <c r="AE10" s="47"/>
      <c r="AF10" s="47"/>
      <c r="AG10" s="47"/>
      <c r="AH10" s="47"/>
      <c r="AI10" s="47"/>
      <c r="AJ10" s="47"/>
      <c r="AK10" s="2"/>
      <c r="AL10" s="47">
        <f>データ!U6</f>
        <v>2447</v>
      </c>
      <c r="AM10" s="47"/>
      <c r="AN10" s="47"/>
      <c r="AO10" s="47"/>
      <c r="AP10" s="47"/>
      <c r="AQ10" s="47"/>
      <c r="AR10" s="47"/>
      <c r="AS10" s="47"/>
      <c r="AT10" s="43">
        <f>データ!V6</f>
        <v>1.17</v>
      </c>
      <c r="AU10" s="43"/>
      <c r="AV10" s="43"/>
      <c r="AW10" s="43"/>
      <c r="AX10" s="43"/>
      <c r="AY10" s="43"/>
      <c r="AZ10" s="43"/>
      <c r="BA10" s="43"/>
      <c r="BB10" s="43">
        <f>データ!W6</f>
        <v>2091.4499999999998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154059</v>
      </c>
      <c r="D6" s="31">
        <f t="shared" si="3"/>
        <v>47</v>
      </c>
      <c r="E6" s="31">
        <f t="shared" si="3"/>
        <v>17</v>
      </c>
      <c r="F6" s="31">
        <f t="shared" si="3"/>
        <v>4</v>
      </c>
      <c r="G6" s="31">
        <f t="shared" si="3"/>
        <v>0</v>
      </c>
      <c r="H6" s="31" t="str">
        <f t="shared" si="3"/>
        <v>新潟県　出雲崎町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52.42</v>
      </c>
      <c r="P6" s="32">
        <f t="shared" si="3"/>
        <v>92.55</v>
      </c>
      <c r="Q6" s="32">
        <f t="shared" si="3"/>
        <v>3888</v>
      </c>
      <c r="R6" s="32">
        <f t="shared" si="3"/>
        <v>4677</v>
      </c>
      <c r="S6" s="32">
        <f t="shared" si="3"/>
        <v>44.38</v>
      </c>
      <c r="T6" s="32">
        <f t="shared" si="3"/>
        <v>105.39</v>
      </c>
      <c r="U6" s="32">
        <f t="shared" si="3"/>
        <v>2447</v>
      </c>
      <c r="V6" s="32">
        <f t="shared" si="3"/>
        <v>1.17</v>
      </c>
      <c r="W6" s="32">
        <f t="shared" si="3"/>
        <v>2091.4499999999998</v>
      </c>
      <c r="X6" s="33">
        <f>IF(X7="",NA(),X7)</f>
        <v>70.84</v>
      </c>
      <c r="Y6" s="33">
        <f t="shared" ref="Y6:AG6" si="4">IF(Y7="",NA(),Y7)</f>
        <v>79.3</v>
      </c>
      <c r="Z6" s="33">
        <f t="shared" si="4"/>
        <v>82.44</v>
      </c>
      <c r="AA6" s="33">
        <f t="shared" si="4"/>
        <v>86.39</v>
      </c>
      <c r="AB6" s="33">
        <f t="shared" si="4"/>
        <v>85.76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863.64</v>
      </c>
      <c r="BF6" s="33">
        <f t="shared" ref="BF6:BN6" si="7">IF(BF7="",NA(),BF7)</f>
        <v>827.17</v>
      </c>
      <c r="BG6" s="33">
        <f t="shared" si="7"/>
        <v>781.98</v>
      </c>
      <c r="BH6" s="33">
        <f t="shared" si="7"/>
        <v>740.19</v>
      </c>
      <c r="BI6" s="33">
        <f t="shared" si="7"/>
        <v>541.47</v>
      </c>
      <c r="BJ6" s="33">
        <f t="shared" si="7"/>
        <v>1835.56</v>
      </c>
      <c r="BK6" s="33">
        <f t="shared" si="7"/>
        <v>1622.51</v>
      </c>
      <c r="BL6" s="33">
        <f t="shared" si="7"/>
        <v>1569.13</v>
      </c>
      <c r="BM6" s="33">
        <f t="shared" si="7"/>
        <v>1436</v>
      </c>
      <c r="BN6" s="33">
        <f t="shared" si="7"/>
        <v>1434.89</v>
      </c>
      <c r="BO6" s="32" t="str">
        <f>IF(BO7="","",IF(BO7="-","【-】","【"&amp;SUBSTITUTE(TEXT(BO7,"#,##0.00"),"-","△")&amp;"】"))</f>
        <v>【1,457.06】</v>
      </c>
      <c r="BP6" s="33">
        <f>IF(BP7="",NA(),BP7)</f>
        <v>45.48</v>
      </c>
      <c r="BQ6" s="33">
        <f t="shared" ref="BQ6:BY6" si="8">IF(BQ7="",NA(),BQ7)</f>
        <v>57.83</v>
      </c>
      <c r="BR6" s="33">
        <f t="shared" si="8"/>
        <v>66.92</v>
      </c>
      <c r="BS6" s="33">
        <f t="shared" si="8"/>
        <v>75.790000000000006</v>
      </c>
      <c r="BT6" s="33">
        <f t="shared" si="8"/>
        <v>75.42</v>
      </c>
      <c r="BU6" s="33">
        <f t="shared" si="8"/>
        <v>52.89</v>
      </c>
      <c r="BV6" s="33">
        <f t="shared" si="8"/>
        <v>62.83</v>
      </c>
      <c r="BW6" s="33">
        <f t="shared" si="8"/>
        <v>64.63</v>
      </c>
      <c r="BX6" s="33">
        <f t="shared" si="8"/>
        <v>66.56</v>
      </c>
      <c r="BY6" s="33">
        <f t="shared" si="8"/>
        <v>66.22</v>
      </c>
      <c r="BZ6" s="32" t="str">
        <f>IF(BZ7="","",IF(BZ7="-","【-】","【"&amp;SUBSTITUTE(TEXT(BZ7,"#,##0.00"),"-","△")&amp;"】"))</f>
        <v>【64.73】</v>
      </c>
      <c r="CA6" s="33">
        <f>IF(CA7="",NA(),CA7)</f>
        <v>465.83</v>
      </c>
      <c r="CB6" s="33">
        <f t="shared" ref="CB6:CJ6" si="9">IF(CB7="",NA(),CB7)</f>
        <v>368.5</v>
      </c>
      <c r="CC6" s="33">
        <f t="shared" si="9"/>
        <v>317.5</v>
      </c>
      <c r="CD6" s="33">
        <f t="shared" si="9"/>
        <v>291.22000000000003</v>
      </c>
      <c r="CE6" s="33">
        <f t="shared" si="9"/>
        <v>292.58999999999997</v>
      </c>
      <c r="CF6" s="33">
        <f t="shared" si="9"/>
        <v>300.52</v>
      </c>
      <c r="CG6" s="33">
        <f t="shared" si="9"/>
        <v>250.43</v>
      </c>
      <c r="CH6" s="33">
        <f t="shared" si="9"/>
        <v>245.75</v>
      </c>
      <c r="CI6" s="33">
        <f t="shared" si="9"/>
        <v>244.29</v>
      </c>
      <c r="CJ6" s="33">
        <f t="shared" si="9"/>
        <v>246.72</v>
      </c>
      <c r="CK6" s="32" t="str">
        <f>IF(CK7="","",IF(CK7="-","【-】","【"&amp;SUBSTITUTE(TEXT(CK7,"#,##0.00"),"-","△")&amp;"】"))</f>
        <v>【250.25】</v>
      </c>
      <c r="CL6" s="33">
        <f>IF(CL7="",NA(),CL7)</f>
        <v>31.36</v>
      </c>
      <c r="CM6" s="33">
        <f t="shared" ref="CM6:CU6" si="10">IF(CM7="",NA(),CM7)</f>
        <v>32.18</v>
      </c>
      <c r="CN6" s="33">
        <f t="shared" si="10"/>
        <v>32.590000000000003</v>
      </c>
      <c r="CO6" s="33">
        <f t="shared" si="10"/>
        <v>32.36</v>
      </c>
      <c r="CP6" s="33">
        <f t="shared" si="10"/>
        <v>31.45</v>
      </c>
      <c r="CQ6" s="33">
        <f t="shared" si="10"/>
        <v>36.799999999999997</v>
      </c>
      <c r="CR6" s="33">
        <f t="shared" si="10"/>
        <v>42.31</v>
      </c>
      <c r="CS6" s="33">
        <f t="shared" si="10"/>
        <v>43.65</v>
      </c>
      <c r="CT6" s="33">
        <f t="shared" si="10"/>
        <v>43.58</v>
      </c>
      <c r="CU6" s="33">
        <f t="shared" si="10"/>
        <v>41.35</v>
      </c>
      <c r="CV6" s="32" t="str">
        <f>IF(CV7="","",IF(CV7="-","【-】","【"&amp;SUBSTITUTE(TEXT(CV7,"#,##0.00"),"-","△")&amp;"】"))</f>
        <v>【40.31】</v>
      </c>
      <c r="CW6" s="33">
        <f>IF(CW7="",NA(),CW7)</f>
        <v>93.73</v>
      </c>
      <c r="CX6" s="33">
        <f t="shared" ref="CX6:DF6" si="11">IF(CX7="",NA(),CX7)</f>
        <v>94.3</v>
      </c>
      <c r="CY6" s="33">
        <f t="shared" si="11"/>
        <v>94.96</v>
      </c>
      <c r="CZ6" s="33">
        <f t="shared" si="11"/>
        <v>94.97</v>
      </c>
      <c r="DA6" s="33">
        <f t="shared" si="11"/>
        <v>95.46</v>
      </c>
      <c r="DB6" s="33">
        <f t="shared" si="11"/>
        <v>71.62</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154059</v>
      </c>
      <c r="D7" s="35">
        <v>47</v>
      </c>
      <c r="E7" s="35">
        <v>17</v>
      </c>
      <c r="F7" s="35">
        <v>4</v>
      </c>
      <c r="G7" s="35">
        <v>0</v>
      </c>
      <c r="H7" s="35" t="s">
        <v>96</v>
      </c>
      <c r="I7" s="35" t="s">
        <v>97</v>
      </c>
      <c r="J7" s="35" t="s">
        <v>98</v>
      </c>
      <c r="K7" s="35" t="s">
        <v>99</v>
      </c>
      <c r="L7" s="35" t="s">
        <v>100</v>
      </c>
      <c r="M7" s="36" t="s">
        <v>101</v>
      </c>
      <c r="N7" s="36" t="s">
        <v>102</v>
      </c>
      <c r="O7" s="36">
        <v>52.42</v>
      </c>
      <c r="P7" s="36">
        <v>92.55</v>
      </c>
      <c r="Q7" s="36">
        <v>3888</v>
      </c>
      <c r="R7" s="36">
        <v>4677</v>
      </c>
      <c r="S7" s="36">
        <v>44.38</v>
      </c>
      <c r="T7" s="36">
        <v>105.39</v>
      </c>
      <c r="U7" s="36">
        <v>2447</v>
      </c>
      <c r="V7" s="36">
        <v>1.17</v>
      </c>
      <c r="W7" s="36">
        <v>2091.4499999999998</v>
      </c>
      <c r="X7" s="36">
        <v>70.84</v>
      </c>
      <c r="Y7" s="36">
        <v>79.3</v>
      </c>
      <c r="Z7" s="36">
        <v>82.44</v>
      </c>
      <c r="AA7" s="36">
        <v>86.39</v>
      </c>
      <c r="AB7" s="36">
        <v>85.76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863.64</v>
      </c>
      <c r="BF7" s="36">
        <v>827.17</v>
      </c>
      <c r="BG7" s="36">
        <v>781.98</v>
      </c>
      <c r="BH7" s="36">
        <v>740.19</v>
      </c>
      <c r="BI7" s="36">
        <v>541.47</v>
      </c>
      <c r="BJ7" s="36">
        <v>1835.56</v>
      </c>
      <c r="BK7" s="36">
        <v>1622.51</v>
      </c>
      <c r="BL7" s="36">
        <v>1569.13</v>
      </c>
      <c r="BM7" s="36">
        <v>1436</v>
      </c>
      <c r="BN7" s="36">
        <v>1434.89</v>
      </c>
      <c r="BO7" s="36">
        <v>1457.06</v>
      </c>
      <c r="BP7" s="36">
        <v>45.48</v>
      </c>
      <c r="BQ7" s="36">
        <v>57.83</v>
      </c>
      <c r="BR7" s="36">
        <v>66.92</v>
      </c>
      <c r="BS7" s="36">
        <v>75.790000000000006</v>
      </c>
      <c r="BT7" s="36">
        <v>75.42</v>
      </c>
      <c r="BU7" s="36">
        <v>52.89</v>
      </c>
      <c r="BV7" s="36">
        <v>62.83</v>
      </c>
      <c r="BW7" s="36">
        <v>64.63</v>
      </c>
      <c r="BX7" s="36">
        <v>66.56</v>
      </c>
      <c r="BY7" s="36">
        <v>66.22</v>
      </c>
      <c r="BZ7" s="36">
        <v>64.73</v>
      </c>
      <c r="CA7" s="36">
        <v>465.83</v>
      </c>
      <c r="CB7" s="36">
        <v>368.5</v>
      </c>
      <c r="CC7" s="36">
        <v>317.5</v>
      </c>
      <c r="CD7" s="36">
        <v>291.22000000000003</v>
      </c>
      <c r="CE7" s="36">
        <v>292.58999999999997</v>
      </c>
      <c r="CF7" s="36">
        <v>300.52</v>
      </c>
      <c r="CG7" s="36">
        <v>250.43</v>
      </c>
      <c r="CH7" s="36">
        <v>245.75</v>
      </c>
      <c r="CI7" s="36">
        <v>244.29</v>
      </c>
      <c r="CJ7" s="36">
        <v>246.72</v>
      </c>
      <c r="CK7" s="36">
        <v>250.25</v>
      </c>
      <c r="CL7" s="36">
        <v>31.36</v>
      </c>
      <c r="CM7" s="36">
        <v>32.18</v>
      </c>
      <c r="CN7" s="36">
        <v>32.590000000000003</v>
      </c>
      <c r="CO7" s="36">
        <v>32.36</v>
      </c>
      <c r="CP7" s="36">
        <v>31.45</v>
      </c>
      <c r="CQ7" s="36">
        <v>36.799999999999997</v>
      </c>
      <c r="CR7" s="36">
        <v>42.31</v>
      </c>
      <c r="CS7" s="36">
        <v>43.65</v>
      </c>
      <c r="CT7" s="36">
        <v>43.58</v>
      </c>
      <c r="CU7" s="36">
        <v>41.35</v>
      </c>
      <c r="CV7" s="36">
        <v>40.31</v>
      </c>
      <c r="CW7" s="36">
        <v>93.73</v>
      </c>
      <c r="CX7" s="36">
        <v>94.3</v>
      </c>
      <c r="CY7" s="36">
        <v>94.96</v>
      </c>
      <c r="CZ7" s="36">
        <v>94.97</v>
      </c>
      <c r="DA7" s="36">
        <v>95.46</v>
      </c>
      <c r="DB7" s="36">
        <v>71.62</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2017-02-08T03:00:25Z</dcterms:created>
  <dcterms:modified xsi:type="dcterms:W3CDTF">2017-02-13T05:51:37Z</dcterms:modified>
  <cp:category/>
</cp:coreProperties>
</file>